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CE7"/>
  <workbookPr/>
  <bookViews>
    <workbookView xWindow="120" yWindow="120" windowWidth="14160" windowHeight="7755" activeTab="0"/>
  </bookViews>
  <sheets>
    <sheet name="Лист1" sheetId="1" r:id="rId1"/>
    <sheet name="Лист2" sheetId="2" r:id="rId2"/>
    <sheet name="Лист3" sheetId="3" r:id="rId3"/>
  </sheets>
  <externalReferences>
    <externalReference r:id="rId6"/>
  </externalReferences>
  <definedNames>
    <definedName name="_xlnm.Print_Area" localSheetId="0">'Лист1'!$A$1:$D$90</definedName>
  </definedNames>
  <calcPr fullCalcOnLoad="1"/>
</workbook>
</file>

<file path=xl/sharedStrings.xml><?xml version="1.0" encoding="utf-8"?>
<sst xmlns="http://schemas.openxmlformats.org/spreadsheetml/2006/main" count="161" uniqueCount="99">
  <si>
    <t>Приложение 6</t>
  </si>
  <si>
    <t>к решению  Совета депутатов</t>
  </si>
  <si>
    <t>муниципального образования</t>
  </si>
  <si>
    <t>«Кузоватовский район»</t>
  </si>
  <si>
    <t>Распределение</t>
  </si>
  <si>
    <t>(тыс. рублей)</t>
  </si>
  <si>
    <t>Наименование</t>
  </si>
  <si>
    <t>Рз</t>
  </si>
  <si>
    <t>ПР</t>
  </si>
  <si>
    <t>Сумма</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</si>
  <si>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</si>
  <si>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</si>
  <si>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</si>
  <si>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</si>
  <si>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</si>
  <si>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в том числе за счёт:</t>
  </si>
  <si>
    <t>-субвенций на осуществление переданных органам местного самоуправления государственных полномочий по организации и обеспечению деятельности комиссии по делам несовершеннолетних и защите их прав</t>
  </si>
  <si>
    <r>
      <t xml:space="preserve"> - </t>
    </r>
    <r>
      <rPr>
        <sz val="12"/>
        <color indexed="8"/>
        <rFont val="Times New Roman"/>
        <family val="1"/>
      </rPr>
      <t>с</t>
    </r>
    <r>
      <rPr>
        <i/>
        <sz val="12"/>
        <color indexed="8"/>
        <rFont val="Times New Roman"/>
        <family val="1"/>
      </rPr>
      <t>убвенций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r>
  </si>
  <si>
    <t xml:space="preserve"> - субвенций на осуществление переданных органам местного самоуправления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</si>
  <si>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субвенций на выполнение федеральных полномочий по государственной регистрации актов гражданского состояния</t>
  </si>
  <si>
    <t>-субвенции бюджету муниципального района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t>
  </si>
  <si>
    <t>Национальная оборона</t>
  </si>
  <si>
    <t>Мобилизационная и вневойсковая подготовка</t>
  </si>
  <si>
    <t>- за счёт субвенций на осуществление полномочий по первичному воинскому учёту на территориях, где отсутствуют военные комиссариаты</t>
  </si>
  <si>
    <t>Национальная безопасность и правоохранительная деятельность</t>
  </si>
  <si>
    <t>Органы внутренних дел</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</si>
  <si>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</si>
  <si>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</si>
  <si>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</si>
  <si>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Национальная экономика</t>
  </si>
  <si>
    <t>Сельское хозяйство и рыболовство</t>
  </si>
  <si>
    <t>Водное хозяйство</t>
  </si>
  <si>
    <t>Дорожное хозяйство (дорожные фонды)</t>
  </si>
  <si>
    <t>Другие вопросы в области национальной экономики</t>
  </si>
  <si>
    <t xml:space="preserve">Жилищно-коммунальное хозяйство </t>
  </si>
  <si>
    <t>Жилищное хозяйство</t>
  </si>
  <si>
    <t>Коммунальное хозяйство</t>
  </si>
  <si>
    <t>Благоустройство</t>
  </si>
  <si>
    <t>Другие вопросы в области жилищно-коммунального хозяйства</t>
  </si>
  <si>
    <t>Образование</t>
  </si>
  <si>
    <t>Дошкольное образование</t>
  </si>
  <si>
    <t>-субвенций на возмещение затрат на содержание в муниципальных дошкольных образовательных учреждениях (дошкольных группах образовательных учреждений) детей-инвалидов</t>
  </si>
  <si>
    <t>-субсидий на реализацию областной целевой программы «Развитие дошкольного образования Ульяновской области» на 2011 – 2012 годы</t>
  </si>
  <si>
    <t>Общее образование</t>
  </si>
  <si>
    <t>- субвенций на финансирование общеобразовательных учреждений реализующих основные общеобразовательные программы</t>
  </si>
  <si>
    <t>-  субвенций на ежемесячную доплату за учёную степень педагогическим работникам, работающим в общеобразовательных учреждениях, находящихся на территории Ульяновской области, и занимающим штатные должности</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</si>
  <si>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финансовому обеспечению модернизации региональной системы общего образования в части реализации комплекса мер по модернизации муниципальных систем общего образования</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</si>
  <si>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финансовому обеспечению повышения квалификации или профессиональной переподготовки педагогических работников муниципальных образовательных учреждений</t>
  </si>
  <si>
    <t>- субвенций  на ежемесячное денежное вознаграждение за классное руководство</t>
  </si>
  <si>
    <t>Молодёжная политика и оздоровление детей</t>
  </si>
  <si>
    <t xml:space="preserve">-субвенций на обеспечение отдыха детей, обучающихся в общеобразовательных учреждениях, за исключением детей-сирот, находящихся в образовательных учреждениях для детей-сирот и детей, оставшихся без попечения родителей, и детей, находящихся в трудной жизненной ситуации, в загородных детских оздоровительных лагерях (центрах) </t>
  </si>
  <si>
    <t xml:space="preserve">-субвенций на обеспечение отдыха детей, обучающихся в общеобразовательных учреждениях, за исключением детей-сирот, находящихся в образовательных учреждениях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       </t>
  </si>
  <si>
    <t>Другие вопросы в области образования</t>
  </si>
  <si>
    <t>Культура, кинематография</t>
  </si>
  <si>
    <t>Культура</t>
  </si>
  <si>
    <t>- иных межбюджетных трансфертов, передаваемых бюджетам муниципальных районов на комплектование книжных фондов библиотек муниципальных образований</t>
  </si>
  <si>
    <t>Другие вопросы в области культуры, кинематографии</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</si>
  <si>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</si>
  <si>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</si>
  <si>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</si>
  <si>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</si>
  <si>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</si>
  <si>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</si>
  <si>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Другие вопросы в области физической культуры и спорта</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</si>
  <si>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</si>
  <si>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</si>
  <si>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r>
      <t xml:space="preserve"> в том числе за счёт</t>
    </r>
    <r>
      <rPr>
        <sz val="12"/>
        <color indexed="8"/>
        <rFont val="Times New Roman"/>
        <family val="1"/>
      </rPr>
      <t xml:space="preserve"> </t>
    </r>
    <r>
      <rPr>
        <i/>
        <sz val="12"/>
        <color indexed="8"/>
        <rFont val="Times New Roman"/>
        <family val="1"/>
      </rPr>
      <t>субвенций на осуществление органами местного самоуправления государственных полномочий по расчёту и предоставлению дотаций поселениям</t>
    </r>
  </si>
  <si>
    <t>Прочие межбюджетные трансферты общего характера</t>
  </si>
  <si>
    <t>ВСЕГО РАСХОДОВ</t>
  </si>
  <si>
    <t>бюджетных ассигнований бюджета муниципального образования «Кузоватовский район»</t>
  </si>
  <si>
    <t xml:space="preserve"> по разделам и подразделам классификации расходов бюджетов Российской Федерации    </t>
  </si>
  <si>
    <t>- субвенций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финансированию ежемесячной стипендии обучающимся 10-х и 11-х классов муниципальных общеобразовательных учреждений, реализующих основные общеобразовательные программы на территории Ульяновской области на 2012 год</t>
  </si>
  <si>
    <t>-субвенций бюджетам муниципальных районов и городских округов Ульяновской области для финансового обеспечения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на 2012 год</t>
  </si>
  <si>
    <t>на 2013 год</t>
  </si>
  <si>
    <t>01</t>
  </si>
  <si>
    <t>03</t>
  </si>
  <si>
    <t>07</t>
  </si>
  <si>
    <t>06</t>
  </si>
  <si>
    <t>04</t>
  </si>
  <si>
    <t>02</t>
  </si>
  <si>
    <t>09</t>
  </si>
  <si>
    <t>05</t>
  </si>
  <si>
    <t>08</t>
  </si>
  <si>
    <t xml:space="preserve">- субвенций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</si>
  <si>
    <t xml:space="preserve"> в том числе за счёт субвенций на осуществление органами местного самоуправления государственных полномочий по расчёту и предоставлению дотаций поселениям</t>
  </si>
  <si>
    <t>Обеспечение проведения выборов и референдумов</t>
  </si>
  <si>
    <t xml:space="preserve">- за счёт субвенций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 </t>
  </si>
  <si>
    <t>11</t>
  </si>
  <si>
    <t>Резервные фонды</t>
  </si>
  <si>
    <t>Массовый спорт</t>
  </si>
  <si>
    <t>Социальное обслуживание населения</t>
  </si>
  <si>
    <t>10</t>
  </si>
  <si>
    <t>- субвенции на модернизацию региональных систем общего образования</t>
  </si>
  <si>
    <t xml:space="preserve"> - субвенций на осуществление переданных органам местного самоуправления государственных полномочий Ульяновской области по установлению нормативов потребления населением твёрдого топлива на 2013 год</t>
  </si>
  <si>
    <t>Транспорт</t>
  </si>
  <si>
    <t>от  20.12.2013  № 6/37</t>
  </si>
  <si>
    <t>Средства массовой информации</t>
  </si>
  <si>
    <t>Периодическая печать и издательства</t>
  </si>
  <si>
    <t>12</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</si>
</sst>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 numFmtId="169" formatCode="[$-FC19]d\ mmmm\ yyyy\ &quot;г.&quot;"/>
    <numFmt numFmtId="170" formatCode="0.0000"/>
  </numFmts>
  <fonts count="46">
    <font>
      <sz val="11"/>
      <color theme="1"/>
      <name val="Calibri"/>
      <family val="2"/>
    </font>
    <font>
      <sz val="11"/>
      <color indexed="8"/>
      <name val="Calibri"/>
      <family val="2"/>
    </font>
    <font>
      <sz val="12"/>
      <color indexed="8"/>
      <name val="Times New Roman"/>
      <family val="1"/>
    </font>
    <font>
      <i/>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b/>
      <sz val="12"/>
      <color theme="1"/>
      <name val="Times New Roman"/>
      <family val="1"/>
    </font>
    <font>
      <i/>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59">
    <xf numFmtId="0" fontId="0" fillId="0" borderId="0" xfId="0" applyFont="1" applyAlignment="1">
      <alignment/>
    </xf>
    <xf numFmtId="0" fontId="42" fillId="0" borderId="0" xfId="0" applyFont="1" applyAlignment="1">
      <alignment/>
    </xf>
    <xf numFmtId="0" fontId="43" fillId="0" borderId="0" xfId="0" applyFont="1" applyAlignment="1">
      <alignment/>
    </xf>
    <xf numFmtId="0" fontId="42" fillId="0" borderId="0" xfId="0" applyFont="1" applyAlignment="1">
      <alignment horizontal="left" indent="15"/>
    </xf>
    <xf numFmtId="0" fontId="42" fillId="0" borderId="0" xfId="0" applyFont="1" applyAlignment="1">
      <alignment horizontal="right"/>
    </xf>
    <xf numFmtId="0" fontId="42" fillId="0" borderId="0" xfId="0" applyFont="1" applyAlignment="1">
      <alignment horizontal="center"/>
    </xf>
    <xf numFmtId="49" fontId="42" fillId="0" borderId="0" xfId="0" applyNumberFormat="1" applyFont="1" applyAlignment="1">
      <alignment/>
    </xf>
    <xf numFmtId="49" fontId="0" fillId="0" borderId="0" xfId="0" applyNumberFormat="1" applyAlignment="1">
      <alignment/>
    </xf>
    <xf numFmtId="0" fontId="42" fillId="0" borderId="10" xfId="0" applyFont="1" applyBorder="1" applyAlignment="1">
      <alignment horizontal="center" vertical="top" wrapText="1"/>
    </xf>
    <xf numFmtId="49" fontId="42" fillId="0" borderId="10" xfId="0" applyNumberFormat="1" applyFont="1" applyBorder="1" applyAlignment="1">
      <alignment horizontal="center" vertical="top" wrapText="1"/>
    </xf>
    <xf numFmtId="0" fontId="44" fillId="0" borderId="10" xfId="0" applyFont="1" applyBorder="1" applyAlignment="1">
      <alignment horizontal="left" vertical="top" wrapText="1"/>
    </xf>
    <xf numFmtId="49" fontId="44" fillId="0" borderId="10" xfId="0" applyNumberFormat="1" applyFont="1" applyBorder="1" applyAlignment="1">
      <alignment horizontal="center" vertical="top" wrapText="1"/>
    </xf>
    <xf numFmtId="0" fontId="44" fillId="0" borderId="10" xfId="0" applyFont="1" applyBorder="1" applyAlignment="1">
      <alignment horizontal="right" vertical="top" wrapText="1"/>
    </xf>
    <xf numFmtId="0" fontId="42" fillId="0" borderId="10" xfId="0" applyFont="1" applyBorder="1" applyAlignment="1">
      <alignment vertical="top" wrapText="1"/>
    </xf>
    <xf numFmtId="0" fontId="42" fillId="0" borderId="10" xfId="0" applyFont="1" applyBorder="1" applyAlignment="1">
      <alignment horizontal="right" vertical="top" wrapText="1"/>
    </xf>
    <xf numFmtId="0" fontId="45" fillId="0" borderId="11" xfId="0" applyFont="1" applyBorder="1" applyAlignment="1">
      <alignment vertical="top" wrapText="1"/>
    </xf>
    <xf numFmtId="0" fontId="45" fillId="0" borderId="12" xfId="0" applyFont="1" applyBorder="1" applyAlignment="1">
      <alignment vertical="top" wrapText="1"/>
    </xf>
    <xf numFmtId="0" fontId="45" fillId="0" borderId="13" xfId="0" applyFont="1" applyBorder="1" applyAlignment="1">
      <alignment vertical="top" wrapText="1"/>
    </xf>
    <xf numFmtId="0" fontId="42" fillId="0" borderId="11" xfId="0" applyFont="1" applyBorder="1" applyAlignment="1">
      <alignment horizontal="right" vertical="top" wrapText="1"/>
    </xf>
    <xf numFmtId="0" fontId="42" fillId="0" borderId="13" xfId="0" applyFont="1" applyBorder="1" applyAlignment="1">
      <alignment horizontal="right" vertical="top" wrapText="1"/>
    </xf>
    <xf numFmtId="0" fontId="44" fillId="0" borderId="10" xfId="0" applyFont="1" applyBorder="1" applyAlignment="1">
      <alignment vertical="top" wrapText="1"/>
    </xf>
    <xf numFmtId="0" fontId="45" fillId="0" borderId="10" xfId="0" applyFont="1" applyBorder="1" applyAlignment="1">
      <alignment vertical="top" wrapText="1"/>
    </xf>
    <xf numFmtId="0" fontId="42" fillId="0" borderId="14" xfId="0" applyFont="1" applyBorder="1" applyAlignment="1">
      <alignment horizontal="right" vertical="top" wrapText="1"/>
    </xf>
    <xf numFmtId="0" fontId="42" fillId="0" borderId="15" xfId="0" applyFont="1" applyBorder="1" applyAlignment="1">
      <alignment horizontal="right" vertical="top" wrapText="1"/>
    </xf>
    <xf numFmtId="0" fontId="42" fillId="0" borderId="10" xfId="0" applyFont="1" applyBorder="1" applyAlignment="1">
      <alignment horizontal="justify" vertical="top" wrapText="1"/>
    </xf>
    <xf numFmtId="0" fontId="42" fillId="0" borderId="16" xfId="0" applyFont="1" applyBorder="1" applyAlignment="1">
      <alignment horizontal="right" vertical="top" wrapText="1"/>
    </xf>
    <xf numFmtId="0" fontId="45" fillId="0" borderId="12" xfId="0" applyFont="1" applyBorder="1" applyAlignment="1" quotePrefix="1">
      <alignment vertical="top" wrapText="1"/>
    </xf>
    <xf numFmtId="0" fontId="45" fillId="0" borderId="12" xfId="0" applyFont="1" applyBorder="1" applyAlignment="1">
      <alignment horizontal="justify" vertical="top" wrapText="1"/>
    </xf>
    <xf numFmtId="49" fontId="44" fillId="0" borderId="10" xfId="0" applyNumberFormat="1" applyFont="1" applyBorder="1" applyAlignment="1">
      <alignment vertical="top" wrapText="1"/>
    </xf>
    <xf numFmtId="0" fontId="45" fillId="0" borderId="13" xfId="0" applyFont="1" applyBorder="1" applyAlignment="1" quotePrefix="1">
      <alignment vertical="top" wrapText="1"/>
    </xf>
    <xf numFmtId="168" fontId="0" fillId="0" borderId="0" xfId="0" applyNumberFormat="1" applyAlignment="1">
      <alignment/>
    </xf>
    <xf numFmtId="49" fontId="42" fillId="0" borderId="11"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49" fontId="42" fillId="0" borderId="15" xfId="0" applyNumberFormat="1" applyFont="1" applyBorder="1" applyAlignment="1">
      <alignment horizontal="center" vertical="top" wrapText="1"/>
    </xf>
    <xf numFmtId="0" fontId="42" fillId="0" borderId="11" xfId="0" applyFont="1" applyBorder="1" applyAlignment="1">
      <alignment vertical="top" wrapText="1"/>
    </xf>
    <xf numFmtId="0" fontId="45" fillId="0" borderId="10" xfId="0" applyFont="1" applyBorder="1" applyAlignment="1" quotePrefix="1">
      <alignment vertical="top" wrapText="1"/>
    </xf>
    <xf numFmtId="0" fontId="45" fillId="0" borderId="11" xfId="0" applyFont="1" applyFill="1" applyBorder="1" applyAlignment="1" quotePrefix="1">
      <alignment vertical="top" wrapText="1"/>
    </xf>
    <xf numFmtId="0" fontId="42" fillId="0" borderId="10" xfId="0" applyNumberFormat="1" applyFont="1" applyBorder="1" applyAlignment="1">
      <alignment horizontal="right" vertical="top" wrapText="1"/>
    </xf>
    <xf numFmtId="49" fontId="42" fillId="0" borderId="13" xfId="0" applyNumberFormat="1" applyFont="1" applyBorder="1" applyAlignment="1">
      <alignment horizontal="center" vertical="top" wrapText="1"/>
    </xf>
    <xf numFmtId="0" fontId="0" fillId="0" borderId="0" xfId="0" applyFont="1" applyAlignment="1">
      <alignment/>
    </xf>
    <xf numFmtId="49" fontId="42" fillId="0" borderId="11" xfId="0" applyNumberFormat="1" applyFont="1" applyBorder="1" applyAlignment="1">
      <alignment horizontal="center" vertical="top" wrapText="1"/>
    </xf>
    <xf numFmtId="168" fontId="44" fillId="0" borderId="10" xfId="0" applyNumberFormat="1" applyFont="1" applyBorder="1" applyAlignment="1">
      <alignment/>
    </xf>
    <xf numFmtId="168" fontId="44" fillId="0" borderId="10" xfId="0" applyNumberFormat="1" applyFont="1" applyBorder="1" applyAlignment="1">
      <alignment horizontal="right" vertical="top" wrapText="1"/>
    </xf>
    <xf numFmtId="0" fontId="44" fillId="0" borderId="10" xfId="0" applyNumberFormat="1" applyFont="1" applyBorder="1" applyAlignment="1">
      <alignment horizontal="right" vertical="top" wrapText="1"/>
    </xf>
    <xf numFmtId="168" fontId="42" fillId="0" borderId="10" xfId="0" applyNumberFormat="1" applyFont="1" applyBorder="1" applyAlignment="1">
      <alignment horizontal="right" vertical="top" wrapText="1"/>
    </xf>
    <xf numFmtId="0" fontId="42" fillId="0" borderId="14" xfId="0" applyNumberFormat="1" applyFont="1" applyBorder="1" applyAlignment="1">
      <alignment horizontal="right" vertical="top" wrapText="1"/>
    </xf>
    <xf numFmtId="0" fontId="42" fillId="0" borderId="16" xfId="0" applyNumberFormat="1" applyFont="1" applyBorder="1" applyAlignment="1">
      <alignment horizontal="right" vertical="top" wrapText="1"/>
    </xf>
    <xf numFmtId="0" fontId="42" fillId="0" borderId="15" xfId="0" applyNumberFormat="1" applyFont="1" applyBorder="1" applyAlignment="1">
      <alignment horizontal="right" vertical="top" wrapText="1"/>
    </xf>
    <xf numFmtId="0" fontId="44" fillId="0" borderId="0" xfId="0" applyFont="1" applyAlignment="1">
      <alignment horizontal="center"/>
    </xf>
    <xf numFmtId="49" fontId="42" fillId="0" borderId="14" xfId="0" applyNumberFormat="1" applyFont="1" applyBorder="1" applyAlignment="1">
      <alignment horizontal="center" vertical="top" wrapText="1"/>
    </xf>
    <xf numFmtId="49" fontId="42" fillId="0" borderId="16" xfId="0" applyNumberFormat="1" applyFont="1" applyBorder="1" applyAlignment="1">
      <alignment horizontal="center" vertical="top" wrapText="1"/>
    </xf>
    <xf numFmtId="49" fontId="42" fillId="0" borderId="15" xfId="0" applyNumberFormat="1" applyFont="1" applyBorder="1" applyAlignment="1">
      <alignment horizontal="center" vertical="top" wrapText="1"/>
    </xf>
    <xf numFmtId="49" fontId="42" fillId="0" borderId="11" xfId="0" applyNumberFormat="1" applyFont="1" applyBorder="1" applyAlignment="1">
      <alignment horizontal="center" vertical="top" wrapText="1"/>
    </xf>
    <xf numFmtId="49" fontId="42" fillId="0" borderId="12" xfId="0" applyNumberFormat="1" applyFont="1" applyBorder="1" applyAlignment="1">
      <alignment horizontal="center" vertical="top" wrapText="1"/>
    </xf>
    <xf numFmtId="49" fontId="42" fillId="0" borderId="17" xfId="0" applyNumberFormat="1" applyFont="1" applyBorder="1" applyAlignment="1">
      <alignment horizontal="center" vertical="top" wrapText="1"/>
    </xf>
    <xf numFmtId="49" fontId="42" fillId="0" borderId="0" xfId="0" applyNumberFormat="1" applyFont="1" applyBorder="1" applyAlignment="1">
      <alignment horizontal="center" vertical="top" wrapText="1"/>
    </xf>
    <xf numFmtId="49" fontId="42" fillId="0" borderId="18" xfId="0" applyNumberFormat="1" applyFont="1" applyBorder="1" applyAlignment="1">
      <alignment horizontal="center" vertical="top" wrapText="1"/>
    </xf>
    <xf numFmtId="49" fontId="42" fillId="0" borderId="13" xfId="0" applyNumberFormat="1" applyFont="1" applyBorder="1" applyAlignment="1">
      <alignment horizontal="center" vertical="top" wrapText="1"/>
    </xf>
    <xf numFmtId="0" fontId="32"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1086;&#1078;&#1077;&#1085;&#1080;&#107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1">
        <row r="2">
          <cell r="B2">
            <v>1432.439</v>
          </cell>
        </row>
        <row r="3">
          <cell r="B3">
            <v>14936.944569999998</v>
          </cell>
        </row>
        <row r="4">
          <cell r="B4">
            <v>4848.470700000001</v>
          </cell>
        </row>
        <row r="5">
          <cell r="B5">
            <v>907.75928</v>
          </cell>
        </row>
        <row r="6">
          <cell r="B6">
            <v>0</v>
          </cell>
        </row>
        <row r="7">
          <cell r="B7">
            <v>26805.390789999998</v>
          </cell>
        </row>
        <row r="9">
          <cell r="B9">
            <v>809.8</v>
          </cell>
        </row>
        <row r="11">
          <cell r="B11">
            <v>14.5</v>
          </cell>
        </row>
        <row r="12">
          <cell r="B12">
            <v>587.8</v>
          </cell>
        </row>
        <row r="13">
          <cell r="B13">
            <v>1183.5901000000001</v>
          </cell>
        </row>
        <row r="15">
          <cell r="B15">
            <v>2310</v>
          </cell>
        </row>
        <row r="17">
          <cell r="B17">
            <v>30</v>
          </cell>
        </row>
        <row r="18">
          <cell r="B18">
            <v>15753</v>
          </cell>
        </row>
        <row r="19">
          <cell r="B19">
            <v>911.085</v>
          </cell>
        </row>
        <row r="22">
          <cell r="B22">
            <v>12778.748749999999</v>
          </cell>
        </row>
        <row r="23">
          <cell r="B23">
            <v>334</v>
          </cell>
        </row>
        <row r="24">
          <cell r="B24">
            <v>49023.14711</v>
          </cell>
        </row>
        <row r="26">
          <cell r="B26">
            <v>28559.87666</v>
          </cell>
        </row>
        <row r="27">
          <cell r="B27">
            <v>167164.98875</v>
          </cell>
        </row>
        <row r="28">
          <cell r="B28">
            <v>1753.398</v>
          </cell>
        </row>
        <row r="29">
          <cell r="B29">
            <v>12263.49511</v>
          </cell>
        </row>
        <row r="31">
          <cell r="B31">
            <v>13258.872490000002</v>
          </cell>
        </row>
        <row r="32">
          <cell r="B32">
            <v>2346.42129</v>
          </cell>
        </row>
        <row r="34">
          <cell r="B34">
            <v>1195.5198</v>
          </cell>
        </row>
        <row r="36">
          <cell r="B36">
            <v>5729.389899999999</v>
          </cell>
        </row>
        <row r="37">
          <cell r="B37">
            <v>10611.900000000001</v>
          </cell>
        </row>
        <row r="38">
          <cell r="B38">
            <v>0</v>
          </cell>
        </row>
        <row r="40">
          <cell r="B40">
            <v>1954.37007</v>
          </cell>
        </row>
        <row r="41">
          <cell r="B41">
            <v>323.078</v>
          </cell>
        </row>
        <row r="43">
          <cell r="B43">
            <v>30</v>
          </cell>
        </row>
        <row r="45">
          <cell r="B45">
            <v>11717.529999999999</v>
          </cell>
        </row>
        <row r="46">
          <cell r="B46">
            <v>7260.897999999999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94"/>
  <sheetViews>
    <sheetView tabSelected="1" workbookViewId="0" topLeftCell="A49">
      <selection activeCell="D90" sqref="D90"/>
    </sheetView>
  </sheetViews>
  <sheetFormatPr defaultColWidth="9.140625" defaultRowHeight="15"/>
  <cols>
    <col min="1" max="1" width="71.8515625" style="0" customWidth="1"/>
    <col min="2" max="3" width="9.28125" style="7" customWidth="1"/>
    <col min="4" max="4" width="16.8515625" style="0" customWidth="1"/>
  </cols>
  <sheetData>
    <row r="1" spans="1:2" ht="15.75">
      <c r="A1" s="1"/>
      <c r="B1" s="6" t="s">
        <v>0</v>
      </c>
    </row>
    <row r="2" spans="1:2" ht="15.75">
      <c r="A2" s="1"/>
      <c r="B2" s="6" t="s">
        <v>1</v>
      </c>
    </row>
    <row r="3" spans="1:2" ht="15.75">
      <c r="A3" s="1"/>
      <c r="B3" s="6" t="s">
        <v>2</v>
      </c>
    </row>
    <row r="4" spans="1:2" ht="15.75">
      <c r="A4" s="1"/>
      <c r="B4" s="6" t="s">
        <v>3</v>
      </c>
    </row>
    <row r="5" spans="1:2" ht="18.75">
      <c r="A5" s="2"/>
      <c r="B5" s="6" t="s">
        <v>95</v>
      </c>
    </row>
    <row r="6" ht="15.75">
      <c r="A6" s="3"/>
    </row>
    <row r="7" spans="1:4" ht="15.75">
      <c r="A7" s="48" t="s">
        <v>4</v>
      </c>
      <c r="B7" s="48"/>
      <c r="C7" s="48"/>
      <c r="D7" s="48"/>
    </row>
    <row r="8" spans="1:4" ht="15.75">
      <c r="A8" s="48" t="s">
        <v>69</v>
      </c>
      <c r="B8" s="48"/>
      <c r="C8" s="48"/>
      <c r="D8" s="48"/>
    </row>
    <row r="9" spans="1:4" ht="15.75">
      <c r="A9" s="48" t="s">
        <v>70</v>
      </c>
      <c r="B9" s="48"/>
      <c r="C9" s="48"/>
      <c r="D9" s="48"/>
    </row>
    <row r="10" spans="1:4" ht="15.75">
      <c r="A10" s="48" t="s">
        <v>73</v>
      </c>
      <c r="B10" s="48"/>
      <c r="C10" s="48"/>
      <c r="D10" s="48"/>
    </row>
    <row r="11" spans="1:4" ht="15.75">
      <c r="A11" s="4"/>
      <c r="D11" s="5" t="s">
        <v>5</v>
      </c>
    </row>
    <row r="12" spans="1:4" ht="15.75">
      <c r="A12" s="8" t="s">
        <v>6</v>
      </c>
      <c r="B12" s="9" t="s">
        <v>7</v>
      </c>
      <c r="C12" s="9" t="s">
        <v>8</v>
      </c>
      <c r="D12" s="8" t="s">
        <v>9</v>
      </c>
    </row>
    <row r="13" spans="1:4" ht="15.75">
      <c r="A13" s="8">
        <v>1</v>
      </c>
      <c r="B13" s="9">
        <v>2</v>
      </c>
      <c r="C13" s="9">
        <v>3</v>
      </c>
      <c r="D13" s="8">
        <v>4</v>
      </c>
    </row>
    <row r="14" spans="1:4" ht="15.75">
      <c r="A14" s="10" t="s">
        <v>10</v>
      </c>
      <c r="B14" s="11" t="s">
        <v>74</v>
      </c>
      <c r="C14" s="11"/>
      <c r="D14" s="12">
        <f>SUM(D15:D17,D18:D20)</f>
        <v>48931.00434</v>
      </c>
    </row>
    <row r="15" spans="1:4" ht="47.25">
      <c r="A15" s="13" t="s">
        <v>11</v>
      </c>
      <c r="B15" s="9" t="s">
        <v>74</v>
      </c>
      <c r="C15" s="9" t="s">
        <v>75</v>
      </c>
      <c r="D15" s="14">
        <f>'[1]Лист2'!$B$2</f>
        <v>1432.439</v>
      </c>
    </row>
    <row r="16" spans="1:4" ht="47.25">
      <c r="A16" s="13" t="s">
        <v>12</v>
      </c>
      <c r="B16" s="9" t="s">
        <v>74</v>
      </c>
      <c r="C16" s="9" t="s">
        <v>78</v>
      </c>
      <c r="D16" s="14">
        <f>'[1]Лист2'!$B$3</f>
        <v>14936.944569999998</v>
      </c>
    </row>
    <row r="17" spans="1:4" ht="31.5">
      <c r="A17" s="13" t="s">
        <v>13</v>
      </c>
      <c r="B17" s="9" t="s">
        <v>74</v>
      </c>
      <c r="C17" s="9" t="s">
        <v>77</v>
      </c>
      <c r="D17" s="14">
        <f>'[1]Лист2'!$B$4</f>
        <v>4848.470700000001</v>
      </c>
    </row>
    <row r="18" spans="1:4" ht="15.75">
      <c r="A18" s="13" t="s">
        <v>85</v>
      </c>
      <c r="B18" s="9" t="s">
        <v>74</v>
      </c>
      <c r="C18" s="9" t="s">
        <v>76</v>
      </c>
      <c r="D18" s="14">
        <f>'[1]Лист2'!$B$5</f>
        <v>907.75928</v>
      </c>
    </row>
    <row r="19" spans="1:4" ht="15.75" hidden="1">
      <c r="A19" s="13" t="s">
        <v>88</v>
      </c>
      <c r="B19" s="38" t="s">
        <v>74</v>
      </c>
      <c r="C19" s="38" t="s">
        <v>87</v>
      </c>
      <c r="D19" s="19">
        <f>'[1]Лист2'!$B$6</f>
        <v>0</v>
      </c>
    </row>
    <row r="20" spans="1:4" ht="15.75">
      <c r="A20" s="34" t="s">
        <v>14</v>
      </c>
      <c r="B20" s="9" t="s">
        <v>74</v>
      </c>
      <c r="C20" s="9">
        <v>13</v>
      </c>
      <c r="D20" s="37">
        <f>'[1]Лист2'!$B$7</f>
        <v>26805.390789999998</v>
      </c>
    </row>
    <row r="21" spans="1:4" ht="15.75" hidden="1">
      <c r="A21" s="15" t="s">
        <v>15</v>
      </c>
      <c r="B21" s="49"/>
      <c r="C21" s="52"/>
      <c r="D21" s="22"/>
    </row>
    <row r="22" spans="1:4" ht="48" customHeight="1" hidden="1">
      <c r="A22" s="16" t="s">
        <v>16</v>
      </c>
      <c r="B22" s="50"/>
      <c r="C22" s="53"/>
      <c r="D22" s="25">
        <v>442</v>
      </c>
    </row>
    <row r="23" spans="1:4" ht="48" customHeight="1" hidden="1">
      <c r="A23" s="16" t="s">
        <v>84</v>
      </c>
      <c r="B23" s="50"/>
      <c r="C23" s="53"/>
      <c r="D23" s="25">
        <v>1.87</v>
      </c>
    </row>
    <row r="24" spans="1:4" ht="80.25" customHeight="1" hidden="1">
      <c r="A24" s="16" t="s">
        <v>17</v>
      </c>
      <c r="B24" s="50"/>
      <c r="C24" s="53"/>
      <c r="D24" s="25">
        <v>291.2</v>
      </c>
    </row>
    <row r="25" spans="1:4" ht="64.5" customHeight="1" hidden="1">
      <c r="A25" s="16" t="s">
        <v>18</v>
      </c>
      <c r="B25" s="50"/>
      <c r="C25" s="53"/>
      <c r="D25" s="25">
        <v>266.1</v>
      </c>
    </row>
    <row r="26" spans="1:4" ht="34.5" customHeight="1" hidden="1">
      <c r="A26" s="16" t="s">
        <v>19</v>
      </c>
      <c r="B26" s="50"/>
      <c r="C26" s="53"/>
      <c r="D26" s="25">
        <v>587.8</v>
      </c>
    </row>
    <row r="27" spans="1:4" ht="63" hidden="1">
      <c r="A27" s="16" t="s">
        <v>93</v>
      </c>
      <c r="B27" s="50"/>
      <c r="C27" s="53"/>
      <c r="D27" s="25">
        <v>9</v>
      </c>
    </row>
    <row r="28" spans="1:4" ht="95.25" customHeight="1" hidden="1">
      <c r="A28" s="16" t="s">
        <v>20</v>
      </c>
      <c r="B28" s="50"/>
      <c r="C28" s="53"/>
      <c r="D28" s="25">
        <v>9</v>
      </c>
    </row>
    <row r="29" spans="1:4" ht="95.25" customHeight="1" hidden="1">
      <c r="A29" s="29" t="s">
        <v>72</v>
      </c>
      <c r="B29" s="33"/>
      <c r="C29" s="32"/>
      <c r="D29" s="19"/>
    </row>
    <row r="30" spans="1:4" ht="15.75">
      <c r="A30" s="20" t="s">
        <v>21</v>
      </c>
      <c r="B30" s="11" t="s">
        <v>79</v>
      </c>
      <c r="C30" s="11"/>
      <c r="D30" s="12">
        <f>SUM(D31)</f>
        <v>809.8</v>
      </c>
    </row>
    <row r="31" spans="1:4" ht="15.75">
      <c r="A31" s="13" t="s">
        <v>22</v>
      </c>
      <c r="B31" s="9" t="s">
        <v>79</v>
      </c>
      <c r="C31" s="9" t="s">
        <v>75</v>
      </c>
      <c r="D31" s="14">
        <f>'[1]Лист2'!$B$9</f>
        <v>809.8</v>
      </c>
    </row>
    <row r="32" spans="1:4" ht="33" customHeight="1" hidden="1">
      <c r="A32" s="35" t="s">
        <v>23</v>
      </c>
      <c r="B32" s="9"/>
      <c r="C32" s="9"/>
      <c r="D32" s="14">
        <v>833.4</v>
      </c>
    </row>
    <row r="33" spans="1:4" ht="15.75">
      <c r="A33" s="20" t="s">
        <v>24</v>
      </c>
      <c r="B33" s="11" t="s">
        <v>75</v>
      </c>
      <c r="C33" s="11"/>
      <c r="D33" s="12">
        <f>SUM(D34:D35,D37)</f>
        <v>1785.8901</v>
      </c>
    </row>
    <row r="34" spans="1:4" ht="15.75">
      <c r="A34" s="13" t="s">
        <v>25</v>
      </c>
      <c r="B34" s="9" t="s">
        <v>75</v>
      </c>
      <c r="C34" s="9" t="s">
        <v>79</v>
      </c>
      <c r="D34" s="14">
        <f>'[1]Лист2'!$B$11</f>
        <v>14.5</v>
      </c>
    </row>
    <row r="35" spans="1:4" ht="15.75">
      <c r="A35" s="34" t="s">
        <v>26</v>
      </c>
      <c r="B35" s="31" t="s">
        <v>75</v>
      </c>
      <c r="C35" s="31" t="s">
        <v>78</v>
      </c>
      <c r="D35" s="18">
        <f>'[1]Лист2'!$B$12</f>
        <v>587.8</v>
      </c>
    </row>
    <row r="36" spans="1:4" ht="47.25" hidden="1">
      <c r="A36" s="36" t="s">
        <v>86</v>
      </c>
      <c r="B36" s="31"/>
      <c r="C36" s="31"/>
      <c r="D36" s="18">
        <v>587.8</v>
      </c>
    </row>
    <row r="37" spans="1:4" ht="31.5">
      <c r="A37" s="13" t="s">
        <v>27</v>
      </c>
      <c r="B37" s="9" t="s">
        <v>75</v>
      </c>
      <c r="C37" s="9" t="s">
        <v>80</v>
      </c>
      <c r="D37" s="14">
        <f>'[1]Лист2'!$B$13</f>
        <v>1183.5901000000001</v>
      </c>
    </row>
    <row r="38" spans="1:4" ht="15.75" hidden="1">
      <c r="A38" s="13" t="s">
        <v>28</v>
      </c>
      <c r="B38" s="9" t="s">
        <v>75</v>
      </c>
      <c r="C38" s="9">
        <v>10</v>
      </c>
      <c r="D38" s="14"/>
    </row>
    <row r="39" spans="1:4" ht="15.75">
      <c r="A39" s="20" t="s">
        <v>29</v>
      </c>
      <c r="B39" s="11" t="s">
        <v>78</v>
      </c>
      <c r="C39" s="11"/>
      <c r="D39" s="12">
        <f>SUM(D40:D44)</f>
        <v>19004.085</v>
      </c>
    </row>
    <row r="40" spans="1:4" ht="15.75">
      <c r="A40" s="13" t="s">
        <v>30</v>
      </c>
      <c r="B40" s="9" t="s">
        <v>78</v>
      </c>
      <c r="C40" s="9" t="s">
        <v>81</v>
      </c>
      <c r="D40" s="14">
        <f>'[1]Лист2'!$B$15</f>
        <v>2310</v>
      </c>
    </row>
    <row r="41" spans="1:4" ht="15.75" hidden="1">
      <c r="A41" s="13" t="s">
        <v>31</v>
      </c>
      <c r="B41" s="9" t="s">
        <v>78</v>
      </c>
      <c r="C41" s="9" t="s">
        <v>77</v>
      </c>
      <c r="D41" s="14">
        <f>'[1]Лист2'!$B$16</f>
        <v>0</v>
      </c>
    </row>
    <row r="42" spans="1:4" ht="15.75">
      <c r="A42" s="13" t="s">
        <v>94</v>
      </c>
      <c r="B42" s="9" t="s">
        <v>78</v>
      </c>
      <c r="C42" s="9" t="s">
        <v>82</v>
      </c>
      <c r="D42" s="14">
        <f>'[1]Лист2'!$B$17</f>
        <v>30</v>
      </c>
    </row>
    <row r="43" spans="1:4" ht="15.75">
      <c r="A43" s="13" t="s">
        <v>32</v>
      </c>
      <c r="B43" s="9" t="s">
        <v>78</v>
      </c>
      <c r="C43" s="9" t="s">
        <v>80</v>
      </c>
      <c r="D43" s="14">
        <f>'[1]Лист2'!$B$18</f>
        <v>15753</v>
      </c>
    </row>
    <row r="44" spans="1:4" ht="15.75">
      <c r="A44" s="24" t="s">
        <v>33</v>
      </c>
      <c r="B44" s="9" t="s">
        <v>78</v>
      </c>
      <c r="C44" s="9">
        <v>12</v>
      </c>
      <c r="D44" s="14">
        <f>'[1]Лист2'!$B$19</f>
        <v>911.085</v>
      </c>
    </row>
    <row r="45" spans="1:4" ht="15.75">
      <c r="A45" s="20" t="s">
        <v>34</v>
      </c>
      <c r="B45" s="11" t="s">
        <v>81</v>
      </c>
      <c r="C45" s="11"/>
      <c r="D45" s="12">
        <f>SUM(D46:D49)</f>
        <v>62135.89586</v>
      </c>
    </row>
    <row r="46" spans="1:4" ht="15.75">
      <c r="A46" s="13" t="s">
        <v>35</v>
      </c>
      <c r="B46" s="9" t="s">
        <v>81</v>
      </c>
      <c r="C46" s="9" t="s">
        <v>74</v>
      </c>
      <c r="D46" s="14">
        <f>'[1]Лист2'!$B$21</f>
        <v>0</v>
      </c>
    </row>
    <row r="47" spans="1:4" ht="15.75">
      <c r="A47" s="13" t="s">
        <v>36</v>
      </c>
      <c r="B47" s="9" t="s">
        <v>81</v>
      </c>
      <c r="C47" s="9" t="s">
        <v>79</v>
      </c>
      <c r="D47" s="14">
        <f>'[1]Лист2'!$B$22</f>
        <v>12778.748749999999</v>
      </c>
    </row>
    <row r="48" spans="1:4" ht="15.75">
      <c r="A48" s="13" t="s">
        <v>37</v>
      </c>
      <c r="B48" s="9" t="s">
        <v>81</v>
      </c>
      <c r="C48" s="9" t="s">
        <v>75</v>
      </c>
      <c r="D48" s="14">
        <f>'[1]Лист2'!$B$23</f>
        <v>334</v>
      </c>
    </row>
    <row r="49" spans="1:4" ht="15.75">
      <c r="A49" s="13" t="s">
        <v>38</v>
      </c>
      <c r="B49" s="9" t="s">
        <v>81</v>
      </c>
      <c r="C49" s="9" t="s">
        <v>81</v>
      </c>
      <c r="D49" s="14">
        <f>'[1]Лист2'!$B$24</f>
        <v>49023.14711</v>
      </c>
    </row>
    <row r="50" spans="1:4" ht="15.75">
      <c r="A50" s="20" t="s">
        <v>39</v>
      </c>
      <c r="B50" s="11" t="s">
        <v>76</v>
      </c>
      <c r="C50" s="11"/>
      <c r="D50" s="42">
        <f>SUM(D51:D69)</f>
        <v>209741.75851999997</v>
      </c>
    </row>
    <row r="51" spans="1:4" ht="15.75">
      <c r="A51" s="13" t="s">
        <v>40</v>
      </c>
      <c r="B51" s="9" t="s">
        <v>76</v>
      </c>
      <c r="C51" s="9" t="s">
        <v>74</v>
      </c>
      <c r="D51" s="14">
        <f>'[1]Лист2'!$B$26</f>
        <v>28559.87666</v>
      </c>
    </row>
    <row r="52" spans="1:4" ht="15.75" hidden="1">
      <c r="A52" s="15" t="s">
        <v>15</v>
      </c>
      <c r="B52" s="54"/>
      <c r="C52" s="52"/>
      <c r="D52" s="22"/>
    </row>
    <row r="53" spans="1:4" ht="47.25" hidden="1">
      <c r="A53" s="16" t="s">
        <v>41</v>
      </c>
      <c r="B53" s="55"/>
      <c r="C53" s="53"/>
      <c r="D53" s="25"/>
    </row>
    <row r="54" spans="1:4" ht="31.5" hidden="1">
      <c r="A54" s="17" t="s">
        <v>42</v>
      </c>
      <c r="B54" s="56"/>
      <c r="C54" s="57"/>
      <c r="D54" s="23"/>
    </row>
    <row r="55" spans="1:4" ht="15.75">
      <c r="A55" s="13" t="s">
        <v>43</v>
      </c>
      <c r="B55" s="9" t="s">
        <v>76</v>
      </c>
      <c r="C55" s="9" t="s">
        <v>79</v>
      </c>
      <c r="D55" s="44">
        <f>'[1]Лист2'!$B$27</f>
        <v>167164.98875</v>
      </c>
    </row>
    <row r="56" spans="1:4" ht="15.75" hidden="1">
      <c r="A56" s="15" t="s">
        <v>15</v>
      </c>
      <c r="B56" s="49"/>
      <c r="C56" s="49"/>
      <c r="D56" s="22"/>
    </row>
    <row r="57" spans="1:4" ht="31.5" hidden="1">
      <c r="A57" s="16" t="s">
        <v>44</v>
      </c>
      <c r="B57" s="50"/>
      <c r="C57" s="50"/>
      <c r="D57" s="25"/>
    </row>
    <row r="58" spans="1:4" ht="16.5" customHeight="1" hidden="1">
      <c r="A58" s="26" t="s">
        <v>92</v>
      </c>
      <c r="B58" s="50"/>
      <c r="C58" s="50"/>
      <c r="D58" s="25"/>
    </row>
    <row r="59" spans="1:4" ht="96" customHeight="1" hidden="1">
      <c r="A59" s="26" t="s">
        <v>83</v>
      </c>
      <c r="B59" s="50"/>
      <c r="C59" s="50"/>
      <c r="D59" s="25"/>
    </row>
    <row r="60" spans="1:4" ht="30.75" customHeight="1" hidden="1">
      <c r="A60" s="16" t="s">
        <v>45</v>
      </c>
      <c r="B60" s="50"/>
      <c r="C60" s="50"/>
      <c r="D60" s="25"/>
    </row>
    <row r="61" spans="1:4" ht="110.25" hidden="1">
      <c r="A61" s="26" t="s">
        <v>71</v>
      </c>
      <c r="B61" s="50"/>
      <c r="C61" s="50"/>
      <c r="D61" s="25"/>
    </row>
    <row r="62" spans="1:4" ht="94.5" hidden="1">
      <c r="A62" s="27" t="s">
        <v>46</v>
      </c>
      <c r="B62" s="50"/>
      <c r="C62" s="50"/>
      <c r="D62" s="25"/>
    </row>
    <row r="63" spans="1:4" ht="94.5" hidden="1">
      <c r="A63" s="27" t="s">
        <v>47</v>
      </c>
      <c r="B63" s="50"/>
      <c r="C63" s="50"/>
      <c r="D63" s="25"/>
    </row>
    <row r="64" spans="1:4" ht="31.5" hidden="1">
      <c r="A64" s="17" t="s">
        <v>48</v>
      </c>
      <c r="B64" s="51"/>
      <c r="C64" s="51"/>
      <c r="D64" s="23"/>
    </row>
    <row r="65" spans="1:4" ht="15.75">
      <c r="A65" s="13" t="s">
        <v>49</v>
      </c>
      <c r="B65" s="9" t="s">
        <v>76</v>
      </c>
      <c r="C65" s="9" t="s">
        <v>76</v>
      </c>
      <c r="D65" s="37">
        <f>'[1]Лист2'!$B$28</f>
        <v>1753.398</v>
      </c>
    </row>
    <row r="66" spans="1:4" ht="15.75" hidden="1">
      <c r="A66" s="15" t="s">
        <v>15</v>
      </c>
      <c r="B66" s="49"/>
      <c r="C66" s="49"/>
      <c r="D66" s="45"/>
    </row>
    <row r="67" spans="1:4" ht="94.5" hidden="1">
      <c r="A67" s="16" t="s">
        <v>50</v>
      </c>
      <c r="B67" s="50"/>
      <c r="C67" s="50"/>
      <c r="D67" s="46"/>
    </row>
    <row r="68" spans="1:4" ht="94.5" hidden="1">
      <c r="A68" s="17" t="s">
        <v>51</v>
      </c>
      <c r="B68" s="51"/>
      <c r="C68" s="51"/>
      <c r="D68" s="47"/>
    </row>
    <row r="69" spans="1:4" ht="15.75">
      <c r="A69" s="13" t="s">
        <v>52</v>
      </c>
      <c r="B69" s="9" t="s">
        <v>76</v>
      </c>
      <c r="C69" s="9" t="s">
        <v>80</v>
      </c>
      <c r="D69" s="37">
        <f>'[1]Лист2'!$B$29</f>
        <v>12263.49511</v>
      </c>
    </row>
    <row r="70" spans="1:4" ht="15.75">
      <c r="A70" s="20" t="s">
        <v>53</v>
      </c>
      <c r="B70" s="11" t="s">
        <v>82</v>
      </c>
      <c r="C70" s="11"/>
      <c r="D70" s="12">
        <f>SUM(D71:D74)</f>
        <v>15605.293780000002</v>
      </c>
    </row>
    <row r="71" spans="1:4" ht="15.75">
      <c r="A71" s="13" t="s">
        <v>54</v>
      </c>
      <c r="B71" s="9" t="s">
        <v>82</v>
      </c>
      <c r="C71" s="9" t="s">
        <v>74</v>
      </c>
      <c r="D71" s="14">
        <f>'[1]Лист2'!$B$31</f>
        <v>13258.872490000002</v>
      </c>
    </row>
    <row r="72" spans="1:4" ht="15.75" hidden="1">
      <c r="A72" s="15" t="s">
        <v>15</v>
      </c>
      <c r="B72" s="49"/>
      <c r="C72" s="49"/>
      <c r="D72" s="22"/>
    </row>
    <row r="73" spans="1:4" ht="47.25" hidden="1">
      <c r="A73" s="17" t="s">
        <v>55</v>
      </c>
      <c r="B73" s="51"/>
      <c r="C73" s="51"/>
      <c r="D73" s="23"/>
    </row>
    <row r="74" spans="1:4" ht="15.75">
      <c r="A74" s="13" t="s">
        <v>56</v>
      </c>
      <c r="B74" s="9" t="s">
        <v>82</v>
      </c>
      <c r="C74" s="9" t="s">
        <v>78</v>
      </c>
      <c r="D74" s="14">
        <f>'[1]Лист2'!$B$32</f>
        <v>2346.42129</v>
      </c>
    </row>
    <row r="75" spans="1:4" ht="15.75">
      <c r="A75" s="20" t="s">
        <v>57</v>
      </c>
      <c r="B75" s="11">
        <v>10</v>
      </c>
      <c r="C75" s="11"/>
      <c r="D75" s="43">
        <f>SUM(D76:D80)</f>
        <v>17536.8097</v>
      </c>
    </row>
    <row r="76" spans="1:4" ht="15.75">
      <c r="A76" s="13" t="s">
        <v>58</v>
      </c>
      <c r="B76" s="9">
        <v>10</v>
      </c>
      <c r="C76" s="9" t="s">
        <v>74</v>
      </c>
      <c r="D76" s="14">
        <f>'[1]Лист2'!$B$34</f>
        <v>1195.5198</v>
      </c>
    </row>
    <row r="77" spans="1:4" ht="15.75" hidden="1">
      <c r="A77" s="34" t="s">
        <v>90</v>
      </c>
      <c r="B77" s="40" t="s">
        <v>91</v>
      </c>
      <c r="C77" s="40" t="s">
        <v>79</v>
      </c>
      <c r="D77" s="18">
        <f>'[1]Лист2'!$B$35</f>
        <v>0</v>
      </c>
    </row>
    <row r="78" spans="1:4" ht="15.75">
      <c r="A78" s="34" t="s">
        <v>59</v>
      </c>
      <c r="B78" s="9">
        <v>10</v>
      </c>
      <c r="C78" s="9" t="s">
        <v>75</v>
      </c>
      <c r="D78" s="14">
        <f>'[1]Лист2'!$B$36</f>
        <v>5729.389899999999</v>
      </c>
    </row>
    <row r="79" spans="1:4" ht="15.75">
      <c r="A79" s="13" t="s">
        <v>60</v>
      </c>
      <c r="B79" s="9">
        <v>10</v>
      </c>
      <c r="C79" s="9" t="s">
        <v>78</v>
      </c>
      <c r="D79" s="14">
        <f>'[1]Лист2'!$B$37</f>
        <v>10611.900000000001</v>
      </c>
    </row>
    <row r="80" spans="1:4" ht="15.75" hidden="1">
      <c r="A80" s="13" t="s">
        <v>61</v>
      </c>
      <c r="B80" s="9">
        <v>10</v>
      </c>
      <c r="C80" s="9" t="s">
        <v>77</v>
      </c>
      <c r="D80" s="14">
        <f>'[1]Лист2'!$B$38</f>
        <v>0</v>
      </c>
    </row>
    <row r="81" spans="1:4" ht="15.75">
      <c r="A81" s="20" t="s">
        <v>62</v>
      </c>
      <c r="B81" s="11">
        <v>11</v>
      </c>
      <c r="C81" s="28"/>
      <c r="D81" s="12">
        <f>SUM(D82:D83)</f>
        <v>2277.44807</v>
      </c>
    </row>
    <row r="82" spans="1:4" s="39" customFormat="1" ht="15.75">
      <c r="A82" s="13" t="s">
        <v>89</v>
      </c>
      <c r="B82" s="9" t="s">
        <v>87</v>
      </c>
      <c r="C82" s="9" t="s">
        <v>79</v>
      </c>
      <c r="D82" s="14">
        <f>'[1]Лист2'!$B$40</f>
        <v>1954.37007</v>
      </c>
    </row>
    <row r="83" spans="1:4" ht="15.75">
      <c r="A83" s="13" t="s">
        <v>63</v>
      </c>
      <c r="B83" s="9">
        <v>11</v>
      </c>
      <c r="C83" s="9" t="s">
        <v>81</v>
      </c>
      <c r="D83" s="14">
        <f>'[1]Лист2'!$B$41</f>
        <v>323.078</v>
      </c>
    </row>
    <row r="84" spans="1:4" s="58" customFormat="1" ht="15.75">
      <c r="A84" s="20" t="s">
        <v>96</v>
      </c>
      <c r="B84" s="11" t="s">
        <v>98</v>
      </c>
      <c r="C84" s="11"/>
      <c r="D84" s="12">
        <f>D85</f>
        <v>30</v>
      </c>
    </row>
    <row r="85" spans="1:4" s="58" customFormat="1" ht="15.75">
      <c r="A85" s="20" t="s">
        <v>97</v>
      </c>
      <c r="B85" s="11" t="s">
        <v>98</v>
      </c>
      <c r="C85" s="11" t="s">
        <v>79</v>
      </c>
      <c r="D85" s="12">
        <f>'[1]Лист2'!$B$43</f>
        <v>30</v>
      </c>
    </row>
    <row r="86" spans="1:4" ht="31.5">
      <c r="A86" s="20" t="s">
        <v>64</v>
      </c>
      <c r="B86" s="11">
        <v>14</v>
      </c>
      <c r="C86" s="11"/>
      <c r="D86" s="12">
        <f>SUM(D87,D89)</f>
        <v>18978.428</v>
      </c>
    </row>
    <row r="87" spans="1:4" ht="31.5">
      <c r="A87" s="13" t="s">
        <v>65</v>
      </c>
      <c r="B87" s="9">
        <v>14</v>
      </c>
      <c r="C87" s="9" t="s">
        <v>74</v>
      </c>
      <c r="D87" s="14">
        <f>'[1]Лист2'!$B$45</f>
        <v>11717.529999999999</v>
      </c>
    </row>
    <row r="88" spans="1:4" ht="30.75" customHeight="1" hidden="1">
      <c r="A88" s="21" t="s">
        <v>66</v>
      </c>
      <c r="B88" s="9"/>
      <c r="C88" s="9"/>
      <c r="D88" s="14"/>
    </row>
    <row r="89" spans="1:4" ht="15.75">
      <c r="A89" s="13" t="s">
        <v>67</v>
      </c>
      <c r="B89" s="9">
        <v>14</v>
      </c>
      <c r="C89" s="9" t="s">
        <v>75</v>
      </c>
      <c r="D89" s="14">
        <f>'[1]Лист2'!$B$46</f>
        <v>7260.897999999999</v>
      </c>
    </row>
    <row r="90" spans="1:4" ht="15.75">
      <c r="A90" s="10" t="s">
        <v>68</v>
      </c>
      <c r="B90" s="11"/>
      <c r="C90" s="11"/>
      <c r="D90" s="41">
        <f>SUM(D14,D30,D33,D39,D45,D50,D70,D75,D81,D84,D86)</f>
        <v>396836.41336999997</v>
      </c>
    </row>
    <row r="92" ht="15">
      <c r="D92" s="30"/>
    </row>
    <row r="93" ht="15">
      <c r="D93" s="30"/>
    </row>
    <row r="94" ht="15">
      <c r="D94" s="30"/>
    </row>
  </sheetData>
  <sheetProtection/>
  <mergeCells count="14">
    <mergeCell ref="B72:B73"/>
    <mergeCell ref="C72:C73"/>
    <mergeCell ref="B21:B28"/>
    <mergeCell ref="C21:C28"/>
    <mergeCell ref="B52:B54"/>
    <mergeCell ref="C52:C54"/>
    <mergeCell ref="B66:B68"/>
    <mergeCell ref="C66:C68"/>
    <mergeCell ref="A7:D7"/>
    <mergeCell ref="A8:D8"/>
    <mergeCell ref="A9:D9"/>
    <mergeCell ref="A10:D10"/>
    <mergeCell ref="B56:B64"/>
    <mergeCell ref="C56:C64"/>
  </mergeCells>
  <printOptions/>
  <pageMargins left="0.7874015748031497" right="0.5905511811023623" top="0.5905511811023623" bottom="0.3937007874015748" header="0.31496062992125984" footer="0.31496062992125984"/>
  <pageSetup fitToHeight="6"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dc:creator>
  <cp:keywords/>
  <dc:description/>
  <cp:lastModifiedBy>Денисов</cp:lastModifiedBy>
  <cp:lastPrinted>2013-10-17T05:56:21Z</cp:lastPrinted>
  <dcterms:created xsi:type="dcterms:W3CDTF">2012-09-14T07:03:47Z</dcterms:created>
  <dcterms:modified xsi:type="dcterms:W3CDTF">2013-12-30T12:26:49Z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