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75" activeTab="0"/>
  </bookViews>
  <sheets>
    <sheet name="Карсунский район" sheetId="1" r:id="rId1"/>
    <sheet name="Лист1" sheetId="2" r:id="rId2"/>
  </sheets>
  <definedNames>
    <definedName name="_xlnm.Print_Area" localSheetId="0">'Карсунский район'!$A$1:$Q$31</definedName>
  </definedNames>
  <calcPr fullCalcOnLoad="1"/>
</workbook>
</file>

<file path=xl/sharedStrings.xml><?xml version="1.0" encoding="utf-8"?>
<sst xmlns="http://schemas.openxmlformats.org/spreadsheetml/2006/main" count="62" uniqueCount="40">
  <si>
    <t>Наименование муниципального образования</t>
  </si>
  <si>
    <t>Вид работ</t>
  </si>
  <si>
    <t>Средства местного бюджета тыс.руб.</t>
  </si>
  <si>
    <t>Средства областного бюджета (субсидии) тыс.руб</t>
  </si>
  <si>
    <t>Сметная  стоимость тыс. руб</t>
  </si>
  <si>
    <t>Объем работ (кв.м.)</t>
  </si>
  <si>
    <t>№ п/п</t>
  </si>
  <si>
    <t>объект ремонта (дорога, улица)</t>
  </si>
  <si>
    <t>Объем финансирования, тыс.руб.</t>
  </si>
  <si>
    <t xml:space="preserve">                                                                                              (расшифровка подписи)</t>
  </si>
  <si>
    <t>Примеч-е</t>
  </si>
  <si>
    <t>Кузоватовское городское поселение</t>
  </si>
  <si>
    <t>Еделевское сельское поселение</t>
  </si>
  <si>
    <t>Лесоматюнинское сельское поселение</t>
  </si>
  <si>
    <t xml:space="preserve">Ремонт асфальтобетонного покрытия </t>
  </si>
  <si>
    <t xml:space="preserve">Ремонт щебеночного покрытия </t>
  </si>
  <si>
    <t>Ремонт дорожных знаков, нанесение дорожной разметки</t>
  </si>
  <si>
    <t xml:space="preserve">Тротуар по ул.Куйбышева </t>
  </si>
  <si>
    <t>Автодорога по ул.Комарова</t>
  </si>
  <si>
    <t>Автодорога от ул.Октябрьская до ул.Дзержинского</t>
  </si>
  <si>
    <t>Безопасность дорожного движения по ул.Рабочая</t>
  </si>
  <si>
    <t xml:space="preserve">Тротуар по ул.Рабочая </t>
  </si>
  <si>
    <t>Тротуар по пер.Школьный</t>
  </si>
  <si>
    <t>Автоворога в с.Никольское по ул.Советская</t>
  </si>
  <si>
    <t>Автодорога в пос.ст.Налейка по ул.Вокзальная</t>
  </si>
  <si>
    <t>Коромысловское сельское поселение</t>
  </si>
  <si>
    <t>Автодорога в с.Баевка по ул.Советская</t>
  </si>
  <si>
    <t>А.Н. Вильчик</t>
  </si>
  <si>
    <t xml:space="preserve"> Глава администрации муниципального образования "Кузоватовский район"</t>
  </si>
  <si>
    <t>Итого</t>
  </si>
  <si>
    <t>обращение граждан</t>
  </si>
  <si>
    <t>ВСЕГО ПО РАЙОНУ:</t>
  </si>
  <si>
    <t>Согласно муниципальных контрактов</t>
  </si>
  <si>
    <t>Всего</t>
  </si>
  <si>
    <t>Профинансировано</t>
  </si>
  <si>
    <r>
      <rPr>
        <b/>
        <sz val="14"/>
        <color indexed="8"/>
        <rFont val="Times New Roman"/>
        <family val="1"/>
      </rPr>
      <t>Перечень</t>
    </r>
    <r>
      <rPr>
        <sz val="14"/>
        <color indexed="8"/>
        <rFont val="Times New Roman"/>
        <family val="1"/>
      </rPr>
      <t xml:space="preserve">
 автомобильных дорог общего пользования метного значения Ульяновской области,мостов 
и иных искусственных дорожных сооружений на них,подлежащих капитальному ремонту,ремонту автомобильных дорог 
общего пользования местного значения Ульяновской области, а также на которых запланирована установка дорожных знаков и нанесения горизонтальной разметки,относящихся к собственности муниципального образования "Кузоватовский район" в 2013 году</t>
    </r>
  </si>
  <si>
    <t>Кузоватовское городское поселение             Выполнение работ по ремонту дорог и тротуаров прилегающих к многоквартирным домам по программе "Уютный двор"</t>
  </si>
  <si>
    <t>Ремонт дорог и тротуаров прилегающих к МКД (ул.Некрасова, ул.Рабочая в р.п.Кузоватово)</t>
  </si>
  <si>
    <t>Ремонт дорог и тротуаров прилегающих к МКД (ул.Шевченко, ул.Полевая в р.п.Кузоватово)</t>
  </si>
  <si>
    <t>Дефицит средств в бюджете МО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</si>
</sst>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00000000000000"/>
    <numFmt numFmtId="166" formatCode="0.0000000000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0.0"/>
    <numFmt numFmtId="175" formatCode="#,##0.00_ ;\-#,##0.00\ "/>
    <numFmt numFmtId="176" formatCode="_-* #,##0.000_р_._-;\-* #,##0.000_р_._-;_-* &quot;-&quot;???_р_._-;_-@_-"/>
    <numFmt numFmtId="177" formatCode="_-* #,##0.0000_р_._-;\-* #,##0.0000_р_._-;_-* &quot;-&quot;????_р_._-;_-@_-"/>
    <numFmt numFmtId="178" formatCode="#,##0.000_ ;\-#,##0.000\ "/>
    <numFmt numFmtId="179" formatCode="#,##0.0000_ ;\-#,##0.0000\ "/>
    <numFmt numFmtId="180" formatCode="_-* #,##0.00000_р_._-;\-* #,##0.00000_р_._-;_-* &quot;-&quot;????_р_._-;_-@_-"/>
    <numFmt numFmtId="181" formatCode="_-* #,##0.000_р_._-;\-* #,##0.000_р_._-;_-* &quot;-&quot;????_р_._-;_-@_-"/>
    <numFmt numFmtId="182" formatCode="_-* #,##0.00_р_._-;\-* #,##0.00_р_._-;_-* &quot;-&quot;????_р_._-;_-@_-"/>
    <numFmt numFmtId="183" formatCode="_-* #,##0.0000_р_._-;\-* #,##0.0000_р_._-;_-* &quot;-&quot;???_р_._-;_-@_-"/>
    <numFmt numFmtId="184" formatCode="_-* #,##0.00_р_._-;\-* #,##0.00_р_._-;_-* &quot;-&quot;???_р_._-;_-@_-"/>
    <numFmt numFmtId="185" formatCode="_-* #,##0_р_._-;\-* #,##0_р_._-;_-* &quot;-&quot;?_р_._-;_-@_-"/>
    <numFmt numFmtId="186" formatCode="_-* #,##0.0000_р_._-;\-* #,##0.0000_р_._-;_-* &quot;-&quot;??_р_._-;_-@_-"/>
    <numFmt numFmtId="187" formatCode="_-* #,##0.0000_р_._-;\-* #,##0.0000_р_._-;_-* &quot;-&quot;?_р_._-;_-@_-"/>
    <numFmt numFmtId="188" formatCode="_-* #,##0.000_р_._-;\-* #,##0.000_р_._-;_-* &quot;-&quot;??_р_._-;_-@_-"/>
    <numFmt numFmtId="189" formatCode="0.0000"/>
    <numFmt numFmtId="190" formatCode="0.000"/>
    <numFmt numFmtId="191" formatCode="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center" wrapText="1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3" fontId="45" fillId="0" borderId="11" xfId="0" applyNumberFormat="1" applyFont="1" applyBorder="1" applyAlignment="1">
      <alignment horizontal="center" vertical="center" wrapText="1"/>
    </xf>
    <xf numFmtId="43" fontId="50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/>
    </xf>
    <xf numFmtId="43" fontId="47" fillId="0" borderId="12" xfId="0" applyNumberFormat="1" applyFont="1" applyBorder="1" applyAlignment="1">
      <alignment wrapText="1"/>
    </xf>
    <xf numFmtId="182" fontId="47" fillId="0" borderId="13" xfId="0" applyNumberFormat="1" applyFont="1" applyBorder="1" applyAlignment="1">
      <alignment horizontal="center" wrapText="1"/>
    </xf>
    <xf numFmtId="184" fontId="47" fillId="0" borderId="13" xfId="0" applyNumberFormat="1" applyFont="1" applyBorder="1" applyAlignment="1">
      <alignment horizontal="center" wrapText="1"/>
    </xf>
    <xf numFmtId="43" fontId="47" fillId="0" borderId="12" xfId="0" applyNumberFormat="1" applyFont="1" applyBorder="1" applyAlignment="1">
      <alignment horizontal="center" wrapText="1"/>
    </xf>
    <xf numFmtId="43" fontId="47" fillId="0" borderId="12" xfId="0" applyNumberFormat="1" applyFont="1" applyBorder="1" applyAlignment="1">
      <alignment horizontal="center"/>
    </xf>
    <xf numFmtId="43" fontId="47" fillId="0" borderId="11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/>
    </xf>
    <xf numFmtId="172" fontId="47" fillId="0" borderId="12" xfId="0" applyNumberFormat="1" applyFont="1" applyBorder="1" applyAlignment="1">
      <alignment horizontal="center" wrapText="1"/>
    </xf>
    <xf numFmtId="184" fontId="47" fillId="0" borderId="12" xfId="0" applyNumberFormat="1" applyFont="1" applyBorder="1" applyAlignment="1">
      <alignment horizontal="center" wrapText="1"/>
    </xf>
    <xf numFmtId="188" fontId="47" fillId="0" borderId="12" xfId="0" applyNumberFormat="1" applyFont="1" applyBorder="1" applyAlignment="1">
      <alignment horizontal="center" wrapText="1"/>
    </xf>
    <xf numFmtId="176" fontId="47" fillId="0" borderId="12" xfId="0" applyNumberFormat="1" applyFont="1" applyBorder="1" applyAlignment="1">
      <alignment horizontal="center"/>
    </xf>
    <xf numFmtId="176" fontId="47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90" fontId="47" fillId="0" borderId="12" xfId="0" applyNumberFormat="1" applyFont="1" applyBorder="1" applyAlignment="1">
      <alignment horizontal="center"/>
    </xf>
    <xf numFmtId="190" fontId="47" fillId="0" borderId="11" xfId="0" applyNumberFormat="1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wrapText="1"/>
    </xf>
    <xf numFmtId="172" fontId="2" fillId="0" borderId="12" xfId="0" applyNumberFormat="1" applyFont="1" applyBorder="1" applyAlignment="1">
      <alignment horizontal="center" wrapText="1"/>
    </xf>
    <xf numFmtId="2" fontId="47" fillId="0" borderId="12" xfId="0" applyNumberFormat="1" applyFont="1" applyBorder="1" applyAlignment="1">
      <alignment horizontal="center"/>
    </xf>
    <xf numFmtId="2" fontId="47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wrapText="1"/>
    </xf>
    <xf numFmtId="172" fontId="2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/>
    </xf>
    <xf numFmtId="172" fontId="47" fillId="0" borderId="14" xfId="0" applyNumberFormat="1" applyFont="1" applyBorder="1" applyAlignment="1">
      <alignment horizontal="center" vertical="center" wrapText="1"/>
    </xf>
    <xf numFmtId="175" fontId="47" fillId="0" borderId="14" xfId="0" applyNumberFormat="1" applyFont="1" applyBorder="1" applyAlignment="1">
      <alignment horizontal="center" vertical="center" wrapText="1"/>
    </xf>
    <xf numFmtId="43" fontId="47" fillId="0" borderId="15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53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1" fillId="0" borderId="23" xfId="0" applyNumberFormat="1" applyFont="1" applyBorder="1" applyAlignment="1">
      <alignment horizontal="center" vertical="center"/>
    </xf>
    <xf numFmtId="0" fontId="51" fillId="0" borderId="1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47" fillId="0" borderId="0" xfId="0" applyFont="1" applyAlignment="1">
      <alignment horizontal="left" wrapText="1"/>
    </xf>
    <xf numFmtId="0" fontId="51" fillId="0" borderId="2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51" fillId="0" borderId="30" xfId="0" applyFont="1" applyBorder="1" applyAlignment="1">
      <alignment horizontal="left" vertical="center" wrapText="1"/>
    </xf>
    <xf numFmtId="0" fontId="45" fillId="0" borderId="0" xfId="0" applyFont="1" applyAlignment="1">
      <alignment horizontal="left" wrapText="1"/>
    </xf>
    <xf numFmtId="0" fontId="51" fillId="0" borderId="2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55" zoomScaleNormal="55" zoomScaleSheetLayoutView="55" zoomScalePageLayoutView="55" workbookViewId="0" topLeftCell="A1">
      <selection activeCell="Q19" sqref="Q19"/>
    </sheetView>
  </sheetViews>
  <sheetFormatPr defaultColWidth="15.7109375" defaultRowHeight="15"/>
  <cols>
    <col min="1" max="1" width="5.00390625" style="0" customWidth="1"/>
    <col min="2" max="2" width="31.28125" style="0" customWidth="1"/>
    <col min="3" max="3" width="34.7109375" style="0" customWidth="1"/>
    <col min="4" max="4" width="14.421875" style="0" customWidth="1"/>
    <col min="5" max="5" width="12.421875" style="0" customWidth="1"/>
    <col min="6" max="6" width="12.7109375" style="0" customWidth="1"/>
    <col min="7" max="7" width="15.57421875" style="0" customWidth="1"/>
    <col min="8" max="8" width="14.28125" style="0" customWidth="1"/>
    <col min="9" max="9" width="13.7109375" style="0" customWidth="1"/>
    <col min="10" max="10" width="14.140625" style="0" customWidth="1"/>
    <col min="11" max="11" width="15.57421875" style="0" customWidth="1"/>
    <col min="12" max="12" width="14.57421875" style="0" customWidth="1"/>
    <col min="13" max="13" width="16.57421875" style="0" customWidth="1"/>
    <col min="14" max="14" width="15.00390625" style="0" customWidth="1"/>
  </cols>
  <sheetData>
    <row r="1" spans="8:14" s="19" customFormat="1" ht="36" customHeight="1">
      <c r="H1" s="99"/>
      <c r="I1" s="99"/>
      <c r="J1" s="99"/>
      <c r="N1" s="23"/>
    </row>
    <row r="2" spans="1:16" s="19" customFormat="1" ht="30" customHeight="1">
      <c r="A2" s="101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s="19" customFormat="1" ht="63" customHeight="1" thickBo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7" s="19" customFormat="1" ht="33" customHeight="1">
      <c r="A4" s="104" t="s">
        <v>6</v>
      </c>
      <c r="B4" s="91" t="s">
        <v>0</v>
      </c>
      <c r="C4" s="91" t="s">
        <v>7</v>
      </c>
      <c r="D4" s="82" t="s">
        <v>1</v>
      </c>
      <c r="E4" s="82"/>
      <c r="F4" s="91" t="s">
        <v>5</v>
      </c>
      <c r="G4" s="91" t="s">
        <v>4</v>
      </c>
      <c r="H4" s="100" t="s">
        <v>8</v>
      </c>
      <c r="I4" s="100"/>
      <c r="J4" s="94" t="s">
        <v>10</v>
      </c>
      <c r="K4" s="88" t="s">
        <v>32</v>
      </c>
      <c r="L4" s="89"/>
      <c r="M4" s="89"/>
      <c r="N4" s="85" t="s">
        <v>34</v>
      </c>
      <c r="O4" s="86"/>
      <c r="P4" s="87"/>
      <c r="Q4" s="106" t="s">
        <v>39</v>
      </c>
    </row>
    <row r="5" spans="1:17" s="19" customFormat="1" ht="75.75" customHeight="1" thickBot="1">
      <c r="A5" s="105"/>
      <c r="B5" s="92"/>
      <c r="C5" s="92"/>
      <c r="D5" s="83"/>
      <c r="E5" s="83"/>
      <c r="F5" s="92"/>
      <c r="G5" s="92"/>
      <c r="H5" s="27" t="s">
        <v>2</v>
      </c>
      <c r="I5" s="27" t="s">
        <v>3</v>
      </c>
      <c r="J5" s="95"/>
      <c r="K5" s="24" t="s">
        <v>33</v>
      </c>
      <c r="L5" s="27" t="s">
        <v>2</v>
      </c>
      <c r="M5" s="28" t="s">
        <v>3</v>
      </c>
      <c r="N5" s="24" t="s">
        <v>33</v>
      </c>
      <c r="O5" s="27" t="s">
        <v>2</v>
      </c>
      <c r="P5" s="29" t="s">
        <v>3</v>
      </c>
      <c r="Q5" s="107"/>
    </row>
    <row r="6" spans="1:17" s="19" customFormat="1" ht="19.5" customHeight="1" thickBot="1">
      <c r="A6" s="30">
        <v>1</v>
      </c>
      <c r="B6" s="31">
        <v>2</v>
      </c>
      <c r="C6" s="32">
        <v>3</v>
      </c>
      <c r="D6" s="93">
        <v>4</v>
      </c>
      <c r="E6" s="93"/>
      <c r="F6" s="32">
        <v>5</v>
      </c>
      <c r="G6" s="33">
        <v>6</v>
      </c>
      <c r="H6" s="32">
        <v>7</v>
      </c>
      <c r="I6" s="33">
        <v>8</v>
      </c>
      <c r="J6" s="34">
        <v>9</v>
      </c>
      <c r="K6" s="35">
        <v>10</v>
      </c>
      <c r="L6" s="35">
        <v>11</v>
      </c>
      <c r="M6" s="36">
        <v>12</v>
      </c>
      <c r="N6" s="35">
        <v>13</v>
      </c>
      <c r="O6" s="24">
        <v>14</v>
      </c>
      <c r="P6" s="25">
        <v>15</v>
      </c>
      <c r="Q6" s="26">
        <v>16</v>
      </c>
    </row>
    <row r="7" spans="1:17" s="19" customFormat="1" ht="36.75" customHeight="1">
      <c r="A7" s="37">
        <v>1</v>
      </c>
      <c r="B7" s="102" t="s">
        <v>11</v>
      </c>
      <c r="C7" s="38" t="s">
        <v>17</v>
      </c>
      <c r="D7" s="78" t="s">
        <v>14</v>
      </c>
      <c r="E7" s="79"/>
      <c r="F7" s="39">
        <v>720.3</v>
      </c>
      <c r="G7" s="40">
        <v>561.99</v>
      </c>
      <c r="H7" s="41">
        <f aca="true" t="shared" si="0" ref="H7:H17">G7*0.35</f>
        <v>196.6965</v>
      </c>
      <c r="I7" s="42">
        <f aca="true" t="shared" si="1" ref="I7:I17">G7*0.65</f>
        <v>365.2935</v>
      </c>
      <c r="J7" s="22" t="s">
        <v>30</v>
      </c>
      <c r="K7" s="43">
        <v>559.18</v>
      </c>
      <c r="L7" s="44">
        <f aca="true" t="shared" si="2" ref="L7:L12">K7*0.35</f>
        <v>195.71299999999997</v>
      </c>
      <c r="M7" s="45">
        <f aca="true" t="shared" si="3" ref="M7:M12">K7*0.65</f>
        <v>363.467</v>
      </c>
      <c r="N7" s="26">
        <v>559.18</v>
      </c>
      <c r="O7" s="26">
        <v>195.71</v>
      </c>
      <c r="P7" s="26">
        <v>363.47</v>
      </c>
      <c r="Q7" s="26"/>
    </row>
    <row r="8" spans="1:17" s="20" customFormat="1" ht="39" customHeight="1">
      <c r="A8" s="46">
        <v>2</v>
      </c>
      <c r="B8" s="102"/>
      <c r="C8" s="47" t="s">
        <v>21</v>
      </c>
      <c r="D8" s="78" t="s">
        <v>14</v>
      </c>
      <c r="E8" s="79"/>
      <c r="F8" s="39">
        <v>675</v>
      </c>
      <c r="G8" s="48">
        <v>578.22</v>
      </c>
      <c r="H8" s="49">
        <f t="shared" si="0"/>
        <v>202.377</v>
      </c>
      <c r="I8" s="50">
        <f t="shared" si="1"/>
        <v>375.843</v>
      </c>
      <c r="J8" s="22" t="s">
        <v>30</v>
      </c>
      <c r="K8" s="51">
        <v>575.329</v>
      </c>
      <c r="L8" s="52">
        <f t="shared" si="2"/>
        <v>201.36514999999997</v>
      </c>
      <c r="M8" s="53">
        <f t="shared" si="3"/>
        <v>373.96385</v>
      </c>
      <c r="N8" s="26">
        <v>575.329</v>
      </c>
      <c r="O8" s="26">
        <v>201.365</v>
      </c>
      <c r="P8" s="26">
        <v>373.964</v>
      </c>
      <c r="Q8" s="26"/>
    </row>
    <row r="9" spans="1:17" s="20" customFormat="1" ht="33.75" customHeight="1">
      <c r="A9" s="46">
        <v>3</v>
      </c>
      <c r="B9" s="102"/>
      <c r="C9" s="38" t="s">
        <v>22</v>
      </c>
      <c r="D9" s="78" t="s">
        <v>14</v>
      </c>
      <c r="E9" s="79"/>
      <c r="F9" s="39">
        <v>450</v>
      </c>
      <c r="G9" s="48">
        <v>291.66</v>
      </c>
      <c r="H9" s="49">
        <f t="shared" si="0"/>
        <v>102.081</v>
      </c>
      <c r="I9" s="50">
        <f t="shared" si="1"/>
        <v>189.57900000000004</v>
      </c>
      <c r="J9" s="22" t="s">
        <v>30</v>
      </c>
      <c r="K9" s="51">
        <v>290.201</v>
      </c>
      <c r="L9" s="52">
        <f t="shared" si="2"/>
        <v>101.57035</v>
      </c>
      <c r="M9" s="53">
        <f t="shared" si="3"/>
        <v>188.63065000000003</v>
      </c>
      <c r="N9" s="26">
        <v>290.201</v>
      </c>
      <c r="O9" s="26">
        <v>101.57</v>
      </c>
      <c r="P9" s="26">
        <v>188.631</v>
      </c>
      <c r="Q9" s="26"/>
    </row>
    <row r="10" spans="1:17" s="20" customFormat="1" ht="55.5" customHeight="1">
      <c r="A10" s="46">
        <v>4</v>
      </c>
      <c r="B10" s="102"/>
      <c r="C10" s="38" t="s">
        <v>19</v>
      </c>
      <c r="D10" s="78" t="s">
        <v>14</v>
      </c>
      <c r="E10" s="79"/>
      <c r="F10" s="39">
        <v>1170</v>
      </c>
      <c r="G10" s="48">
        <v>967.36</v>
      </c>
      <c r="H10" s="49">
        <f t="shared" si="0"/>
        <v>338.57599999999996</v>
      </c>
      <c r="I10" s="50">
        <f t="shared" si="1"/>
        <v>628.784</v>
      </c>
      <c r="J10" s="22" t="s">
        <v>30</v>
      </c>
      <c r="K10" s="51">
        <v>962.523</v>
      </c>
      <c r="L10" s="52">
        <f t="shared" si="2"/>
        <v>336.88304999999997</v>
      </c>
      <c r="M10" s="53">
        <f t="shared" si="3"/>
        <v>625.63995</v>
      </c>
      <c r="N10" s="26">
        <v>662.48</v>
      </c>
      <c r="O10" s="26">
        <v>36.84</v>
      </c>
      <c r="P10" s="26">
        <v>625.64</v>
      </c>
      <c r="Q10" s="26">
        <v>300.043</v>
      </c>
    </row>
    <row r="11" spans="1:17" s="20" customFormat="1" ht="38.25" customHeight="1">
      <c r="A11" s="46">
        <v>5</v>
      </c>
      <c r="B11" s="102"/>
      <c r="C11" s="38" t="s">
        <v>18</v>
      </c>
      <c r="D11" s="78" t="s">
        <v>14</v>
      </c>
      <c r="E11" s="79"/>
      <c r="F11" s="39">
        <v>2460</v>
      </c>
      <c r="G11" s="48">
        <v>1777.4</v>
      </c>
      <c r="H11" s="49">
        <f t="shared" si="0"/>
        <v>622.09</v>
      </c>
      <c r="I11" s="50">
        <f t="shared" si="1"/>
        <v>1155.3100000000002</v>
      </c>
      <c r="J11" s="22" t="s">
        <v>30</v>
      </c>
      <c r="K11" s="51">
        <v>1741.852</v>
      </c>
      <c r="L11" s="52">
        <f t="shared" si="2"/>
        <v>609.6482</v>
      </c>
      <c r="M11" s="53">
        <f t="shared" si="3"/>
        <v>1132.2038</v>
      </c>
      <c r="N11" s="26">
        <f>O11+P11</f>
        <v>1432.204</v>
      </c>
      <c r="O11" s="26">
        <v>300</v>
      </c>
      <c r="P11" s="26">
        <v>1132.204</v>
      </c>
      <c r="Q11" s="26">
        <v>309.648</v>
      </c>
    </row>
    <row r="12" spans="1:17" s="20" customFormat="1" ht="54.75" customHeight="1">
      <c r="A12" s="46">
        <v>6</v>
      </c>
      <c r="B12" s="103"/>
      <c r="C12" s="55" t="s">
        <v>20</v>
      </c>
      <c r="D12" s="78" t="s">
        <v>16</v>
      </c>
      <c r="E12" s="84"/>
      <c r="F12" s="56"/>
      <c r="G12" s="57">
        <v>167.48</v>
      </c>
      <c r="H12" s="49">
        <f t="shared" si="0"/>
        <v>58.617999999999995</v>
      </c>
      <c r="I12" s="50">
        <f t="shared" si="1"/>
        <v>108.862</v>
      </c>
      <c r="J12" s="22" t="s">
        <v>30</v>
      </c>
      <c r="K12" s="43">
        <v>167.48</v>
      </c>
      <c r="L12" s="44">
        <f t="shared" si="2"/>
        <v>58.617999999999995</v>
      </c>
      <c r="M12" s="45">
        <f t="shared" si="3"/>
        <v>108.862</v>
      </c>
      <c r="N12" s="26">
        <v>167.48</v>
      </c>
      <c r="O12" s="26">
        <v>167.48</v>
      </c>
      <c r="P12" s="26"/>
      <c r="Q12" s="26"/>
    </row>
    <row r="13" spans="1:17" s="20" customFormat="1" ht="47.25" customHeight="1">
      <c r="A13" s="46"/>
      <c r="B13" s="54" t="s">
        <v>29</v>
      </c>
      <c r="C13" s="55"/>
      <c r="D13" s="78"/>
      <c r="E13" s="84"/>
      <c r="F13" s="56">
        <v>5475.3</v>
      </c>
      <c r="G13" s="57">
        <v>4344.11</v>
      </c>
      <c r="H13" s="49">
        <f t="shared" si="0"/>
        <v>1520.4384999999997</v>
      </c>
      <c r="I13" s="50">
        <f t="shared" si="1"/>
        <v>2823.6715</v>
      </c>
      <c r="J13" s="21"/>
      <c r="K13" s="43">
        <f aca="true" t="shared" si="4" ref="K13:P13">K7+K8+K9+K10+K11+K12</f>
        <v>4296.565</v>
      </c>
      <c r="L13" s="44">
        <f t="shared" si="4"/>
        <v>1503.7977499999997</v>
      </c>
      <c r="M13" s="45">
        <f t="shared" si="4"/>
        <v>2792.76725</v>
      </c>
      <c r="N13" s="26">
        <f t="shared" si="4"/>
        <v>3686.8740000000003</v>
      </c>
      <c r="O13" s="26">
        <f>O7+O8+O9+O10+O11+O12</f>
        <v>1002.965</v>
      </c>
      <c r="P13" s="26">
        <f t="shared" si="4"/>
        <v>2683.9089999999997</v>
      </c>
      <c r="Q13" s="26">
        <v>609.691</v>
      </c>
    </row>
    <row r="14" spans="1:17" s="19" customFormat="1" ht="41.25" customHeight="1">
      <c r="A14" s="46">
        <v>7</v>
      </c>
      <c r="B14" s="58" t="s">
        <v>12</v>
      </c>
      <c r="C14" s="55" t="s">
        <v>23</v>
      </c>
      <c r="D14" s="78" t="s">
        <v>14</v>
      </c>
      <c r="E14" s="79"/>
      <c r="F14" s="56">
        <v>8400</v>
      </c>
      <c r="G14" s="57">
        <v>5117.06</v>
      </c>
      <c r="H14" s="49">
        <f>G14*0.35</f>
        <v>1790.971</v>
      </c>
      <c r="I14" s="50">
        <f t="shared" si="1"/>
        <v>3326.0890000000004</v>
      </c>
      <c r="J14" s="22" t="s">
        <v>30</v>
      </c>
      <c r="K14" s="43">
        <v>5091.4747</v>
      </c>
      <c r="L14" s="44">
        <f>K14*0.35</f>
        <v>1782.0161449999998</v>
      </c>
      <c r="M14" s="45">
        <f>K14*0.65</f>
        <v>3309.458555</v>
      </c>
      <c r="N14" s="26">
        <v>3309.458</v>
      </c>
      <c r="O14" s="26"/>
      <c r="P14" s="26">
        <v>3309.458</v>
      </c>
      <c r="Q14" s="26">
        <v>1782.02</v>
      </c>
    </row>
    <row r="15" spans="1:17" s="19" customFormat="1" ht="31.5" customHeight="1">
      <c r="A15" s="46"/>
      <c r="B15" s="59" t="s">
        <v>29</v>
      </c>
      <c r="C15" s="55"/>
      <c r="D15" s="78"/>
      <c r="E15" s="84"/>
      <c r="F15" s="56">
        <v>8400</v>
      </c>
      <c r="G15" s="57">
        <v>5117.06</v>
      </c>
      <c r="H15" s="49">
        <f>G15*0.35</f>
        <v>1790.971</v>
      </c>
      <c r="I15" s="50">
        <f t="shared" si="1"/>
        <v>3326.0890000000004</v>
      </c>
      <c r="J15" s="22"/>
      <c r="K15" s="43">
        <v>5091.4747</v>
      </c>
      <c r="L15" s="44">
        <f>K15*0.35</f>
        <v>1782.0161449999998</v>
      </c>
      <c r="M15" s="45">
        <f>K15*0.65</f>
        <v>3309.458555</v>
      </c>
      <c r="N15" s="26">
        <v>3309.458</v>
      </c>
      <c r="O15" s="26"/>
      <c r="P15" s="26">
        <v>3309.458</v>
      </c>
      <c r="Q15" s="26">
        <v>1782.02</v>
      </c>
    </row>
    <row r="16" spans="1:17" s="19" customFormat="1" ht="35.25" customHeight="1">
      <c r="A16" s="46">
        <v>8</v>
      </c>
      <c r="B16" s="60" t="s">
        <v>13</v>
      </c>
      <c r="C16" s="61" t="s">
        <v>24</v>
      </c>
      <c r="D16" s="78" t="s">
        <v>15</v>
      </c>
      <c r="E16" s="79"/>
      <c r="F16" s="39">
        <v>6000</v>
      </c>
      <c r="G16" s="48">
        <v>1732.2</v>
      </c>
      <c r="H16" s="49">
        <f t="shared" si="0"/>
        <v>606.27</v>
      </c>
      <c r="I16" s="50">
        <f t="shared" si="1"/>
        <v>1125.93</v>
      </c>
      <c r="J16" s="22" t="s">
        <v>30</v>
      </c>
      <c r="K16" s="51">
        <v>1706.217</v>
      </c>
      <c r="L16" s="62">
        <f>K16*0.35</f>
        <v>597.17595</v>
      </c>
      <c r="M16" s="63">
        <f>K16*0.65</f>
        <v>1109.04105</v>
      </c>
      <c r="N16" s="26">
        <v>1209.041</v>
      </c>
      <c r="O16" s="26">
        <v>100</v>
      </c>
      <c r="P16" s="26">
        <v>1109.041</v>
      </c>
      <c r="Q16" s="26">
        <v>497.176</v>
      </c>
    </row>
    <row r="17" spans="1:17" s="19" customFormat="1" ht="35.25" customHeight="1">
      <c r="A17" s="46"/>
      <c r="B17" s="60"/>
      <c r="C17" s="61"/>
      <c r="D17" s="78"/>
      <c r="E17" s="84"/>
      <c r="F17" s="39">
        <v>6000</v>
      </c>
      <c r="G17" s="48">
        <v>1732.2</v>
      </c>
      <c r="H17" s="49">
        <f t="shared" si="0"/>
        <v>606.27</v>
      </c>
      <c r="I17" s="50">
        <f t="shared" si="1"/>
        <v>1125.93</v>
      </c>
      <c r="J17" s="22"/>
      <c r="K17" s="51">
        <v>1706.217</v>
      </c>
      <c r="L17" s="26">
        <f>K17*0.35</f>
        <v>597.17595</v>
      </c>
      <c r="M17" s="64">
        <f>K17*0.65</f>
        <v>1109.04105</v>
      </c>
      <c r="N17" s="26">
        <v>1209.041</v>
      </c>
      <c r="O17" s="26">
        <v>100</v>
      </c>
      <c r="P17" s="26">
        <v>1109.041</v>
      </c>
      <c r="Q17" s="26">
        <v>497.176</v>
      </c>
    </row>
    <row r="18" spans="1:17" s="19" customFormat="1" ht="57.75" customHeight="1">
      <c r="A18" s="37">
        <v>9</v>
      </c>
      <c r="B18" s="65" t="s">
        <v>25</v>
      </c>
      <c r="C18" s="61" t="s">
        <v>26</v>
      </c>
      <c r="D18" s="78" t="s">
        <v>14</v>
      </c>
      <c r="E18" s="79"/>
      <c r="F18" s="39">
        <v>7200</v>
      </c>
      <c r="G18" s="66">
        <v>5231.93885</v>
      </c>
      <c r="H18" s="67">
        <v>52.32</v>
      </c>
      <c r="I18" s="67">
        <v>5179.62</v>
      </c>
      <c r="J18" s="22" t="s">
        <v>30</v>
      </c>
      <c r="K18" s="43">
        <v>5231.93885</v>
      </c>
      <c r="L18" s="68">
        <f>K18*0.01</f>
        <v>52.319388499999995</v>
      </c>
      <c r="M18" s="69">
        <v>5179.62</v>
      </c>
      <c r="N18" s="26">
        <v>5231.94</v>
      </c>
      <c r="O18" s="26">
        <v>52.32</v>
      </c>
      <c r="P18" s="26">
        <v>5179.62</v>
      </c>
      <c r="Q18" s="26"/>
    </row>
    <row r="19" spans="1:17" s="19" customFormat="1" ht="35.25" customHeight="1">
      <c r="A19" s="37"/>
      <c r="B19" s="72"/>
      <c r="C19" s="72"/>
      <c r="D19" s="78"/>
      <c r="E19" s="84"/>
      <c r="F19" s="39">
        <v>7200</v>
      </c>
      <c r="G19" s="66">
        <v>5231.93885</v>
      </c>
      <c r="H19" s="67">
        <v>52.32</v>
      </c>
      <c r="I19" s="67">
        <v>5179.62</v>
      </c>
      <c r="J19" s="22"/>
      <c r="K19" s="43">
        <v>5231.93885</v>
      </c>
      <c r="L19" s="68">
        <f>K19*0.01</f>
        <v>52.319388499999995</v>
      </c>
      <c r="M19" s="69">
        <v>5179.62</v>
      </c>
      <c r="N19" s="26">
        <v>5231.94</v>
      </c>
      <c r="O19" s="26">
        <v>52.32</v>
      </c>
      <c r="P19" s="26">
        <v>5179.62</v>
      </c>
      <c r="Q19" s="26"/>
    </row>
    <row r="20" spans="1:17" s="19" customFormat="1" ht="161.25" customHeight="1">
      <c r="A20" s="37">
        <v>10</v>
      </c>
      <c r="B20" s="80" t="s">
        <v>36</v>
      </c>
      <c r="C20" s="73" t="s">
        <v>37</v>
      </c>
      <c r="D20" s="78" t="s">
        <v>14</v>
      </c>
      <c r="E20" s="79"/>
      <c r="F20" s="39">
        <v>2590.45</v>
      </c>
      <c r="G20" s="70">
        <v>1844.8</v>
      </c>
      <c r="H20" s="67">
        <v>184.4</v>
      </c>
      <c r="I20" s="71">
        <v>1660.4</v>
      </c>
      <c r="J20" s="22"/>
      <c r="K20" s="70">
        <v>1844.8</v>
      </c>
      <c r="L20" s="67">
        <v>184.4</v>
      </c>
      <c r="M20" s="71">
        <v>1660.4</v>
      </c>
      <c r="N20" s="26"/>
      <c r="O20" s="26"/>
      <c r="P20" s="26"/>
      <c r="Q20" s="26"/>
    </row>
    <row r="21" spans="1:17" s="19" customFormat="1" ht="81.75" customHeight="1">
      <c r="A21" s="74">
        <v>11</v>
      </c>
      <c r="B21" s="81"/>
      <c r="C21" s="73" t="s">
        <v>38</v>
      </c>
      <c r="D21" s="78" t="s">
        <v>14</v>
      </c>
      <c r="E21" s="79"/>
      <c r="F21" s="39">
        <v>2377.5</v>
      </c>
      <c r="G21" s="70">
        <v>1240.9</v>
      </c>
      <c r="H21" s="67">
        <v>124.1</v>
      </c>
      <c r="I21" s="71">
        <v>1116.8</v>
      </c>
      <c r="J21" s="22"/>
      <c r="K21" s="70">
        <v>1240.9</v>
      </c>
      <c r="L21" s="67">
        <v>124.1</v>
      </c>
      <c r="M21" s="71">
        <v>1116.8</v>
      </c>
      <c r="N21" s="26"/>
      <c r="O21" s="26"/>
      <c r="P21" s="26"/>
      <c r="Q21" s="26"/>
    </row>
    <row r="22" spans="1:17" s="19" customFormat="1" ht="23.25" customHeight="1" thickBot="1">
      <c r="A22" s="96" t="s">
        <v>31</v>
      </c>
      <c r="B22" s="97"/>
      <c r="C22" s="97"/>
      <c r="D22" s="97"/>
      <c r="E22" s="97"/>
      <c r="F22" s="98"/>
      <c r="G22" s="75">
        <v>19511.01</v>
      </c>
      <c r="H22" s="76">
        <v>4278.5</v>
      </c>
      <c r="I22" s="76">
        <v>15232.51</v>
      </c>
      <c r="J22" s="77"/>
      <c r="K22" s="75">
        <v>19511.01</v>
      </c>
      <c r="L22" s="76">
        <v>4278.5</v>
      </c>
      <c r="M22" s="76">
        <v>15232.51</v>
      </c>
      <c r="N22" s="26">
        <v>13437.313</v>
      </c>
      <c r="O22" s="26">
        <f>O13+O15+O17+O19</f>
        <v>1155.285</v>
      </c>
      <c r="P22" s="26">
        <v>12282.028</v>
      </c>
      <c r="Q22" s="26">
        <v>2888.887</v>
      </c>
    </row>
    <row r="23" spans="1:16" ht="15.75">
      <c r="A23" s="3"/>
      <c r="B23" s="2"/>
      <c r="C23" s="2"/>
      <c r="D23" s="2"/>
      <c r="E23" s="2"/>
      <c r="F23" s="2"/>
      <c r="G23" s="2"/>
      <c r="H23" s="2"/>
      <c r="I23" s="2"/>
      <c r="J23" s="3"/>
      <c r="O23" s="3"/>
      <c r="P23" s="3"/>
    </row>
    <row r="24" spans="1:16" ht="20.25" customHeight="1">
      <c r="A24" s="4"/>
      <c r="B24" s="5"/>
      <c r="C24" s="5"/>
      <c r="D24" s="5"/>
      <c r="E24" s="6"/>
      <c r="F24" s="6"/>
      <c r="G24" s="6"/>
      <c r="H24" s="6"/>
      <c r="I24" s="6"/>
      <c r="J24" s="4"/>
      <c r="O24" s="3"/>
      <c r="P24" s="3"/>
    </row>
    <row r="25" spans="1:16" ht="18.75">
      <c r="A25" s="7"/>
      <c r="B25" s="4"/>
      <c r="C25" s="6"/>
      <c r="D25" s="6"/>
      <c r="E25" s="4"/>
      <c r="F25" s="9"/>
      <c r="G25" s="9"/>
      <c r="H25" s="4"/>
      <c r="I25" s="8"/>
      <c r="J25" s="4"/>
      <c r="O25" s="3"/>
      <c r="P25" s="3"/>
    </row>
    <row r="26" spans="1:10" ht="18.75">
      <c r="A26" s="7"/>
      <c r="B26" s="4"/>
      <c r="C26" s="6"/>
      <c r="D26" s="6"/>
      <c r="E26" s="4"/>
      <c r="F26" s="9"/>
      <c r="G26" s="9"/>
      <c r="H26" s="4"/>
      <c r="I26" s="8"/>
      <c r="J26" s="4"/>
    </row>
    <row r="28" spans="1:10" ht="36" customHeight="1">
      <c r="A28" s="90" t="s">
        <v>28</v>
      </c>
      <c r="B28" s="90"/>
      <c r="C28" s="90"/>
      <c r="D28" s="90"/>
      <c r="E28" s="10"/>
      <c r="F28" s="11"/>
      <c r="G28" s="12"/>
      <c r="H28" s="4"/>
      <c r="I28" s="13" t="s">
        <v>27</v>
      </c>
      <c r="J28" s="10"/>
    </row>
    <row r="29" spans="1:10" ht="21.75" customHeight="1">
      <c r="A29" s="14"/>
      <c r="B29" s="14"/>
      <c r="C29" s="14"/>
      <c r="D29" s="14"/>
      <c r="E29" s="10"/>
      <c r="F29" s="16"/>
      <c r="G29" s="17"/>
      <c r="H29" s="4"/>
      <c r="I29" s="18"/>
      <c r="J29" s="10"/>
    </row>
    <row r="30" spans="1:10" ht="12.75" customHeight="1">
      <c r="A30" s="14"/>
      <c r="B30" s="14"/>
      <c r="C30" s="14"/>
      <c r="D30" s="14"/>
      <c r="E30" s="10"/>
      <c r="F30" s="16"/>
      <c r="G30" s="17"/>
      <c r="H30" s="4"/>
      <c r="I30" s="18"/>
      <c r="J30" s="10"/>
    </row>
    <row r="31" spans="1:7" ht="31.5" customHeight="1">
      <c r="A31" s="4"/>
      <c r="B31" s="15"/>
      <c r="C31" s="4"/>
      <c r="D31" s="4"/>
      <c r="E31" s="4" t="s">
        <v>9</v>
      </c>
      <c r="F31" s="4"/>
      <c r="G31" s="4"/>
    </row>
    <row r="37" ht="15">
      <c r="E37" s="1"/>
    </row>
  </sheetData>
  <sheetProtection/>
  <mergeCells count="33">
    <mergeCell ref="A4:A5"/>
    <mergeCell ref="D12:E12"/>
    <mergeCell ref="Q4:Q5"/>
    <mergeCell ref="J4:J5"/>
    <mergeCell ref="A22:F22"/>
    <mergeCell ref="D7:E7"/>
    <mergeCell ref="D20:E20"/>
    <mergeCell ref="D10:E10"/>
    <mergeCell ref="H1:J1"/>
    <mergeCell ref="H4:I4"/>
    <mergeCell ref="F4:F5"/>
    <mergeCell ref="B4:B5"/>
    <mergeCell ref="A2:P3"/>
    <mergeCell ref="N4:P4"/>
    <mergeCell ref="D18:E18"/>
    <mergeCell ref="K4:M4"/>
    <mergeCell ref="D17:E17"/>
    <mergeCell ref="D19:E19"/>
    <mergeCell ref="A28:D28"/>
    <mergeCell ref="D16:E16"/>
    <mergeCell ref="G4:G5"/>
    <mergeCell ref="D6:E6"/>
    <mergeCell ref="D8:E8"/>
    <mergeCell ref="D9:E9"/>
    <mergeCell ref="D21:E21"/>
    <mergeCell ref="B20:B21"/>
    <mergeCell ref="D11:E11"/>
    <mergeCell ref="D4:E5"/>
    <mergeCell ref="D15:E15"/>
    <mergeCell ref="D14:E14"/>
    <mergeCell ref="D13:E13"/>
    <mergeCell ref="B7:B12"/>
    <mergeCell ref="C4:C5"/>
  </mergeCells>
  <printOptions/>
  <pageMargins left="0.3937007874015748" right="0.3937007874015748" top="0.1968503937007874" bottom="0.3937007874015748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1"/>
    </sheetView>
  </sheetViews>
  <sheetFormatPr defaultColWidth="9.140625" defaultRowHeight="15"/>
  <cols>
    <col min="1" max="1" width="6.140625" style="0" customWidth="1"/>
    <col min="2" max="2" width="37.8515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2013-11-14T12:44:44Z</dcterms:modified>
  <cp:category/>
  <cp:version/>
  <cp:contentType/>
  <cp:contentStatus/>
</cp:coreProperties>
</file>